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Ethanol Weight" sheetId="2" r:id="rId5"/>
    <sheet state="visible" name="Sheet3" sheetId="3" r:id="rId6"/>
  </sheets>
  <definedNames/>
  <calcPr/>
</workbook>
</file>

<file path=xl/sharedStrings.xml><?xml version="1.0" encoding="utf-8"?>
<sst xmlns="http://schemas.openxmlformats.org/spreadsheetml/2006/main" count="93" uniqueCount="60">
  <si>
    <t>Date</t>
  </si>
  <si>
    <t>Liquid Type</t>
  </si>
  <si>
    <t>Continuous Phase Type</t>
  </si>
  <si>
    <t>Capillary Size/Outer Diameter (mm)</t>
  </si>
  <si>
    <t>Droplet No.</t>
  </si>
  <si>
    <t>Image No.</t>
  </si>
  <si>
    <t>Liquid Density (kg/m^3)</t>
  </si>
  <si>
    <t>Continuous Density (kg/m^3)</t>
  </si>
  <si>
    <t>Pixel/mm</t>
  </si>
  <si>
    <t xml:space="preserve">Surface Tension (mN/m)
</t>
  </si>
  <si>
    <t>Average Surface Tension Reading (mN/m)</t>
  </si>
  <si>
    <t>Std Dev (mN/m)</t>
  </si>
  <si>
    <t>Literature Value (mN/m)</t>
  </si>
  <si>
    <t>Standard Errror in Weighted Mean</t>
  </si>
  <si>
    <t>Weighted Mean</t>
  </si>
  <si>
    <t>Drop Volume (mm^3)</t>
  </si>
  <si>
    <t>Average Drop Volume (m^3)</t>
  </si>
  <si>
    <t>Bond Number</t>
  </si>
  <si>
    <t>Average Bond Number</t>
  </si>
  <si>
    <t>Worthington Number</t>
  </si>
  <si>
    <t>Average Worthington Number</t>
  </si>
  <si>
    <t>Surface Area (mm^2)</t>
  </si>
  <si>
    <t>Average Surface Area (mm^2)</t>
  </si>
  <si>
    <t>Temperature (°C)</t>
  </si>
  <si>
    <t>Relative Humidity (%)</t>
  </si>
  <si>
    <t>Comments</t>
  </si>
  <si>
    <t xml:space="preserve">
Reading 1</t>
  </si>
  <si>
    <t xml:space="preserve">
Reading 2 </t>
  </si>
  <si>
    <t xml:space="preserve">
Reading 3</t>
  </si>
  <si>
    <t xml:space="preserve">
Reading 4</t>
  </si>
  <si>
    <t>SE in the mean</t>
  </si>
  <si>
    <t>Weight</t>
  </si>
  <si>
    <t>Reading 1</t>
  </si>
  <si>
    <t>Reading 2</t>
  </si>
  <si>
    <t>Reading 3</t>
  </si>
  <si>
    <t>Reading 4</t>
  </si>
  <si>
    <t>11th November, 2024</t>
  </si>
  <si>
    <t>Lab Tap Water</t>
  </si>
  <si>
    <t>Air</t>
  </si>
  <si>
    <t>A more spherical shape of the drop results in a lower Bond Number and thus, higher value of Surface Tension. The tube was not straightened. Missing value due to mistake during data entry. Anomalous/Highlighted values indicate software not being able to correctly map the profile of the drop.</t>
  </si>
  <si>
    <t>12th November, 2024</t>
  </si>
  <si>
    <t>Distilled Water</t>
  </si>
  <si>
    <t>0.55 (24G)</t>
  </si>
  <si>
    <t>Averages and Std Dev edited to exclude anomalous values</t>
  </si>
  <si>
    <t>0.69 (22G)</t>
  </si>
  <si>
    <t>1.19 (16G)</t>
  </si>
  <si>
    <t>1.60 (18G)</t>
  </si>
  <si>
    <t>19th November, 2024</t>
  </si>
  <si>
    <t>Ethanol</t>
  </si>
  <si>
    <t>-</t>
  </si>
  <si>
    <t>Kerosene Oil</t>
  </si>
  <si>
    <t>Parker Ink</t>
  </si>
  <si>
    <t>Experimental Value</t>
  </si>
  <si>
    <t>Deviation</t>
  </si>
  <si>
    <t>Inverse Deviation</t>
  </si>
  <si>
    <t>Experimental Value ()</t>
  </si>
  <si>
    <t>Weight ()</t>
  </si>
  <si>
    <t>Weighted Value ()</t>
  </si>
  <si>
    <t>FoM (% Contribution)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</si>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</sst>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0.0000"/>
  </numFmts>
  <fonts count="11">
    <font>
      <sz val="10.0"/>
      <color rgb="FF000000"/>
      <name val="Arial"/>
      <scheme val="minor"/>
    </font>
    <font>
      <color theme="1"/>
      <name val="Arial"/>
      <scheme val="minor"/>
    </font>
    <font>
      <color theme="1"/>
      <name val="Arial"/>
    </font>
    <font>
      <b/>
      <color theme="1"/>
      <name val="Arial"/>
      <scheme val="minor"/>
    </font>
    <font>
      <u/>
      <color rgb="FF0000FF"/>
    </font>
    <font>
      <color rgb="FF000000"/>
      <name val="Arial"/>
    </font>
    <font>
      <u/>
      <color rgb="FF0000FF"/>
    </font>
    <font>
      <color rgb="FF000000"/>
      <name val="Arial"/>
      <scheme val="minor"/>
    </font>
    <font>
      <u/>
      <color rgb="FF0000FF"/>
    </font>
    <font>
      <sz val="9.0"/>
      <color rgb="FF000000"/>
      <name val="&quot;Google Sans Mono&quot;"/>
    </font>
    <font>
      <b/>
      <sz val="14.0"/>
      <color theme="1"/>
      <name val="Arial"/>
      <scheme val="minor"/>
    </font>
  </fonts>
  <fills count="22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4CCCC"/>
        <bgColor rgb="FFF4CCCC"/>
      </patternFill>
    </fill>
    <fill>
      <patternFill patternType="solid">
        <fgColor rgb="FFD0E0E3"/>
        <bgColor rgb="FFD0E0E3"/>
      </patternFill>
    </fill>
    <fill>
      <patternFill patternType="solid">
        <fgColor rgb="FF7FB6E8"/>
        <bgColor rgb="FF7FB6E8"/>
      </patternFill>
    </fill>
    <fill>
      <patternFill patternType="solid">
        <fgColor rgb="FFF4C8A5"/>
        <bgColor rgb="FFF4C8A5"/>
      </patternFill>
    </fill>
    <fill>
      <patternFill patternType="solid">
        <fgColor rgb="FFEAD1DC"/>
        <bgColor rgb="FFEAD1D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D9EAD3"/>
        <bgColor rgb="FFD9EAD3"/>
      </patternFill>
    </fill>
    <fill>
      <patternFill patternType="solid">
        <fgColor rgb="FFA4C2F4"/>
        <bgColor rgb="FFA4C2F4"/>
      </patternFill>
    </fill>
    <fill>
      <patternFill patternType="solid">
        <fgColor rgb="FF8CBDC1"/>
        <bgColor rgb="FF8CBDC1"/>
      </patternFill>
    </fill>
    <fill>
      <patternFill patternType="solid">
        <fgColor rgb="FFF9CB9C"/>
        <bgColor rgb="FFF9CB9C"/>
      </patternFill>
    </fill>
    <fill>
      <patternFill patternType="solid">
        <fgColor rgb="FFFFBDBD"/>
        <bgColor rgb="FFFFBDBD"/>
      </patternFill>
    </fill>
    <fill>
      <patternFill patternType="solid">
        <fgColor rgb="FFABA0D7"/>
        <bgColor rgb="FFABA0D7"/>
      </patternFill>
    </fill>
    <fill>
      <patternFill patternType="solid">
        <fgColor rgb="FFF4DA8D"/>
        <bgColor rgb="FFF4DA8D"/>
      </patternFill>
    </fill>
    <fill>
      <patternFill patternType="solid">
        <fgColor rgb="FFD5A6BD"/>
        <bgColor rgb="FFD5A6BD"/>
      </patternFill>
    </fill>
    <fill>
      <patternFill patternType="solid">
        <fgColor theme="0"/>
        <bgColor theme="0"/>
      </patternFill>
    </fill>
    <fill>
      <patternFill patternType="solid">
        <fgColor rgb="FFE06666"/>
        <bgColor rgb="FFE06666"/>
      </patternFill>
    </fill>
    <fill>
      <patternFill patternType="solid">
        <fgColor rgb="FFFFD966"/>
        <bgColor rgb="FFFFD966"/>
      </patternFill>
    </fill>
    <fill>
      <patternFill patternType="solid">
        <fgColor rgb="FFA64D79"/>
        <bgColor rgb="FFA64D79"/>
      </patternFill>
    </fill>
  </fills>
  <borders count="13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284E3F"/>
      </right>
      <top style="thin">
        <color rgb="FFF8F9FA"/>
      </top>
      <bottom style="thin">
        <color rgb="FFF8F9FA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</border>
  </borders>
  <cellStyleXfs count="1">
    <xf borderId="0" fillId="0" fontId="0" numFmtId="0" applyAlignment="1" applyFont="1"/>
  </cellStyleXfs>
  <cellXfs count="125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0" fillId="0" fontId="1" numFmtId="0" xfId="0" applyAlignment="1" applyFont="1">
      <alignment vertical="top"/>
    </xf>
    <xf borderId="0" fillId="3" fontId="1" numFmtId="0" xfId="0" applyAlignment="1" applyFill="1" applyFont="1">
      <alignment horizontal="center" readingOrder="0" shrinkToFit="0" wrapText="1"/>
    </xf>
    <xf borderId="0" fillId="4" fontId="1" numFmtId="0" xfId="0" applyAlignment="1" applyFill="1" applyFont="1">
      <alignment horizontal="center" readingOrder="0"/>
    </xf>
    <xf borderId="0" fillId="5" fontId="1" numFmtId="0" xfId="0" applyAlignment="1" applyFill="1" applyFont="1">
      <alignment readingOrder="0" shrinkToFit="0" wrapText="1"/>
    </xf>
    <xf borderId="0" fillId="6" fontId="1" numFmtId="0" xfId="0" applyAlignment="1" applyFill="1" applyFont="1">
      <alignment readingOrder="0" shrinkToFit="0" wrapText="1"/>
    </xf>
    <xf borderId="0" fillId="7" fontId="1" numFmtId="0" xfId="0" applyAlignment="1" applyFill="1" applyFont="1">
      <alignment readingOrder="0"/>
    </xf>
    <xf borderId="0" fillId="8" fontId="1" numFmtId="0" xfId="0" applyAlignment="1" applyFill="1" applyFont="1">
      <alignment readingOrder="0"/>
    </xf>
    <xf borderId="0" fillId="9" fontId="1" numFmtId="0" xfId="0" applyAlignment="1" applyFill="1" applyFont="1">
      <alignment horizontal="center" readingOrder="0" shrinkToFit="0" vertical="center" wrapText="1"/>
    </xf>
    <xf borderId="0" fillId="9" fontId="1" numFmtId="0" xfId="0" applyAlignment="1" applyFont="1">
      <alignment horizontal="center" readingOrder="0" vertical="center"/>
    </xf>
    <xf borderId="0" fillId="2" fontId="1" numFmtId="0" xfId="0" applyAlignment="1" applyFont="1">
      <alignment horizontal="center" readingOrder="0" vertical="center"/>
    </xf>
    <xf borderId="0" fillId="10" fontId="1" numFmtId="0" xfId="0" applyAlignment="1" applyFill="1" applyFont="1">
      <alignment horizontal="center" readingOrder="0" vertical="center"/>
    </xf>
    <xf borderId="0" fillId="11" fontId="1" numFmtId="0" xfId="0" applyAlignment="1" applyFill="1" applyFont="1">
      <alignment readingOrder="0" shrinkToFit="0" wrapText="1"/>
    </xf>
    <xf borderId="0" fillId="12" fontId="1" numFmtId="0" xfId="0" applyAlignment="1" applyFill="1" applyFont="1">
      <alignment readingOrder="0"/>
    </xf>
    <xf borderId="0" fillId="13" fontId="1" numFmtId="0" xfId="0" applyAlignment="1" applyFill="1" applyFont="1">
      <alignment horizontal="center" readingOrder="0" shrinkToFit="0" wrapText="1"/>
    </xf>
    <xf borderId="0" fillId="2" fontId="1" numFmtId="0" xfId="0" applyAlignment="1" applyFont="1">
      <alignment horizontal="center" readingOrder="0" shrinkToFit="0" vertical="center" wrapText="1"/>
    </xf>
    <xf borderId="0" fillId="14" fontId="1" numFmtId="0" xfId="0" applyAlignment="1" applyFill="1" applyFont="1">
      <alignment horizontal="center" readingOrder="0" shrinkToFit="0" vertical="center" wrapText="1"/>
    </xf>
    <xf borderId="0" fillId="14" fontId="1" numFmtId="0" xfId="0" applyAlignment="1" applyFont="1">
      <alignment readingOrder="0" shrinkToFit="0" wrapText="1"/>
    </xf>
    <xf borderId="0" fillId="2" fontId="2" numFmtId="0" xfId="0" applyAlignment="1" applyFont="1">
      <alignment horizontal="center" readingOrder="0" shrinkToFit="0" wrapText="1"/>
    </xf>
    <xf borderId="0" fillId="15" fontId="2" numFmtId="0" xfId="0" applyAlignment="1" applyFill="1" applyFont="1">
      <alignment horizontal="center" readingOrder="0" shrinkToFit="0" wrapText="1"/>
    </xf>
    <xf borderId="0" fillId="15" fontId="1" numFmtId="0" xfId="0" applyAlignment="1" applyFont="1">
      <alignment readingOrder="0" shrinkToFit="0" wrapText="1"/>
    </xf>
    <xf borderId="0" fillId="2" fontId="2" numFmtId="0" xfId="0" applyAlignment="1" applyFont="1">
      <alignment horizontal="center" readingOrder="0" shrinkToFit="0" vertical="bottom" wrapText="1"/>
    </xf>
    <xf borderId="0" fillId="16" fontId="2" numFmtId="0" xfId="0" applyAlignment="1" applyFill="1" applyFont="1">
      <alignment horizontal="center" readingOrder="0" shrinkToFit="0" vertical="bottom" wrapText="1"/>
    </xf>
    <xf borderId="0" fillId="16" fontId="1" numFmtId="0" xfId="0" applyAlignment="1" applyFont="1">
      <alignment readingOrder="0" shrinkToFit="0" wrapText="1"/>
    </xf>
    <xf borderId="0" fillId="17" fontId="2" numFmtId="0" xfId="0" applyAlignment="1" applyFill="1" applyFont="1">
      <alignment horizontal="center" readingOrder="0" shrinkToFit="0" vertical="bottom" wrapText="1"/>
    </xf>
    <xf borderId="0" fillId="17" fontId="1" numFmtId="0" xfId="0" applyAlignment="1" applyFont="1">
      <alignment readingOrder="0" shrinkToFit="0" wrapText="1"/>
    </xf>
    <xf borderId="0" fillId="0" fontId="1" numFmtId="0" xfId="0" applyAlignment="1" applyFont="1">
      <alignment readingOrder="0" shrinkToFit="0" wrapText="1"/>
    </xf>
    <xf borderId="0" fillId="0" fontId="1" numFmtId="0" xfId="0" applyAlignment="1" applyFont="1">
      <alignment readingOrder="0" vertical="top"/>
    </xf>
    <xf borderId="0" fillId="2" fontId="1" numFmtId="0" xfId="0" applyAlignment="1" applyFont="1">
      <alignment readingOrder="0"/>
    </xf>
    <xf borderId="0" fillId="10" fontId="1" numFmtId="0" xfId="0" applyAlignment="1" applyFont="1">
      <alignment readingOrder="0"/>
    </xf>
    <xf borderId="0" fillId="2" fontId="1" numFmtId="0" xfId="0" applyAlignment="1" applyFont="1">
      <alignment readingOrder="0" shrinkToFit="0" wrapText="1"/>
    </xf>
    <xf borderId="0" fillId="2" fontId="2" numFmtId="0" xfId="0" applyAlignment="1" applyFont="1">
      <alignment shrinkToFit="0" vertical="bottom" wrapText="1"/>
    </xf>
    <xf borderId="0" fillId="15" fontId="2" numFmtId="0" xfId="0" applyAlignment="1" applyFont="1">
      <alignment shrinkToFit="0" vertical="bottom" wrapText="1"/>
    </xf>
    <xf borderId="0" fillId="16" fontId="2" numFmtId="0" xfId="0" applyAlignment="1" applyFont="1">
      <alignment shrinkToFit="0" vertical="bottom" wrapText="1"/>
    </xf>
    <xf borderId="0" fillId="17" fontId="2" numFmtId="0" xfId="0" applyAlignment="1" applyFont="1">
      <alignment shrinkToFit="0" vertical="bottom" wrapText="1"/>
    </xf>
    <xf borderId="0" fillId="0" fontId="3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center" readingOrder="0" vertical="center"/>
    </xf>
    <xf borderId="0" fillId="0" fontId="1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center" readingOrder="0"/>
    </xf>
    <xf borderId="0" fillId="0" fontId="1" numFmtId="4" xfId="0" applyAlignment="1" applyFont="1" applyNumberFormat="1">
      <alignment horizontal="center" readingOrder="0"/>
    </xf>
    <xf borderId="0" fillId="2" fontId="1" numFmtId="2" xfId="0" applyAlignment="1" applyFont="1" applyNumberFormat="1">
      <alignment readingOrder="0"/>
    </xf>
    <xf borderId="0" fillId="18" fontId="1" numFmtId="2" xfId="0" applyAlignment="1" applyFill="1" applyFont="1" applyNumberFormat="1">
      <alignment readingOrder="0"/>
    </xf>
    <xf borderId="0" fillId="18" fontId="1" numFmtId="2" xfId="0" applyFont="1" applyNumberFormat="1"/>
    <xf borderId="0" fillId="18" fontId="1" numFmtId="4" xfId="0" applyFont="1" applyNumberFormat="1"/>
    <xf borderId="0" fillId="18" fontId="4" numFmtId="4" xfId="0" applyAlignment="1" applyFont="1" applyNumberFormat="1">
      <alignment horizontal="center" readingOrder="0" vertical="center"/>
    </xf>
    <xf borderId="0" fillId="18" fontId="1" numFmtId="164" xfId="0" applyAlignment="1" applyFont="1" applyNumberFormat="1">
      <alignment horizontal="center" vertical="center"/>
    </xf>
    <xf borderId="0" fillId="18" fontId="1" numFmtId="4" xfId="0" applyAlignment="1" applyFont="1" applyNumberFormat="1">
      <alignment horizontal="center" vertical="center"/>
    </xf>
    <xf borderId="0" fillId="2" fontId="1" numFmtId="164" xfId="0" applyAlignment="1" applyFont="1" applyNumberFormat="1">
      <alignment readingOrder="0"/>
    </xf>
    <xf borderId="0" fillId="18" fontId="1" numFmtId="164" xfId="0" applyAlignment="1" applyFont="1" applyNumberFormat="1">
      <alignment readingOrder="0"/>
    </xf>
    <xf borderId="0" fillId="18" fontId="1" numFmtId="164" xfId="0" applyFont="1" applyNumberFormat="1"/>
    <xf borderId="0" fillId="2" fontId="1" numFmtId="164" xfId="0" applyAlignment="1" applyFont="1" applyNumberFormat="1">
      <alignment readingOrder="0"/>
    </xf>
    <xf borderId="0" fillId="18" fontId="1" numFmtId="164" xfId="0" applyAlignment="1" applyFont="1" applyNumberFormat="1">
      <alignment readingOrder="0"/>
    </xf>
    <xf borderId="0" fillId="18" fontId="1" numFmtId="164" xfId="0" applyFont="1" applyNumberFormat="1"/>
    <xf borderId="0" fillId="2" fontId="1" numFmtId="4" xfId="0" applyAlignment="1" applyFont="1" applyNumberFormat="1">
      <alignment readingOrder="0"/>
    </xf>
    <xf borderId="0" fillId="18" fontId="1" numFmtId="4" xfId="0" applyAlignment="1" applyFont="1" applyNumberFormat="1">
      <alignment readingOrder="0"/>
    </xf>
    <xf borderId="0" fillId="18" fontId="1" numFmtId="4" xfId="0" applyAlignment="1" applyFont="1" applyNumberFormat="1">
      <alignment horizontal="right" readingOrder="0"/>
    </xf>
    <xf borderId="0" fillId="0" fontId="1" numFmtId="0" xfId="0" applyAlignment="1" applyFont="1">
      <alignment readingOrder="0" shrinkToFit="0" vertical="top" wrapText="1"/>
    </xf>
    <xf borderId="0" fillId="9" fontId="5" numFmtId="0" xfId="0" applyAlignment="1" applyFont="1">
      <alignment horizontal="center" readingOrder="0" vertical="center"/>
    </xf>
    <xf borderId="0" fillId="0" fontId="6" numFmtId="0" xfId="0" applyAlignment="1" applyFont="1">
      <alignment horizontal="center" readingOrder="0" vertical="center"/>
    </xf>
    <xf borderId="0" fillId="19" fontId="1" numFmtId="2" xfId="0" applyAlignment="1" applyFill="1" applyFont="1" applyNumberFormat="1">
      <alignment readingOrder="0"/>
    </xf>
    <xf borderId="0" fillId="19" fontId="1" numFmtId="164" xfId="0" applyAlignment="1" applyFont="1" applyNumberFormat="1">
      <alignment readingOrder="0"/>
    </xf>
    <xf borderId="0" fillId="19" fontId="1" numFmtId="4" xfId="0" applyAlignment="1" applyFont="1" applyNumberFormat="1">
      <alignment readingOrder="0"/>
    </xf>
    <xf borderId="0" fillId="2" fontId="7" numFmtId="2" xfId="0" applyAlignment="1" applyFont="1" applyNumberFormat="1">
      <alignment readingOrder="0"/>
    </xf>
    <xf borderId="0" fillId="19" fontId="7" numFmtId="2" xfId="0" applyAlignment="1" applyFont="1" applyNumberFormat="1">
      <alignment readingOrder="0"/>
    </xf>
    <xf borderId="0" fillId="18" fontId="7" numFmtId="2" xfId="0" applyFont="1" applyNumberFormat="1"/>
    <xf borderId="0" fillId="18" fontId="7" numFmtId="4" xfId="0" applyFont="1" applyNumberFormat="1"/>
    <xf borderId="0" fillId="2" fontId="7" numFmtId="164" xfId="0" applyAlignment="1" applyFont="1" applyNumberFormat="1">
      <alignment readingOrder="0"/>
    </xf>
    <xf borderId="0" fillId="19" fontId="7" numFmtId="164" xfId="0" applyAlignment="1" applyFont="1" applyNumberFormat="1">
      <alignment readingOrder="0"/>
    </xf>
    <xf borderId="0" fillId="18" fontId="7" numFmtId="164" xfId="0" applyFont="1" applyNumberFormat="1"/>
    <xf borderId="0" fillId="2" fontId="7" numFmtId="4" xfId="0" applyAlignment="1" applyFont="1" applyNumberFormat="1">
      <alignment readingOrder="0"/>
    </xf>
    <xf borderId="0" fillId="19" fontId="7" numFmtId="4" xfId="0" applyAlignment="1" applyFont="1" applyNumberFormat="1">
      <alignment readingOrder="0"/>
    </xf>
    <xf borderId="0" fillId="19" fontId="1" numFmtId="0" xfId="0" applyAlignment="1" applyFont="1">
      <alignment readingOrder="0"/>
    </xf>
    <xf borderId="0" fillId="20" fontId="1" numFmtId="164" xfId="0" applyAlignment="1" applyFill="1" applyFont="1" applyNumberFormat="1">
      <alignment readingOrder="0"/>
    </xf>
    <xf borderId="0" fillId="20" fontId="1" numFmtId="4" xfId="0" applyAlignment="1" applyFont="1" applyNumberFormat="1">
      <alignment readingOrder="0"/>
    </xf>
    <xf borderId="0" fillId="0" fontId="1" numFmtId="2" xfId="0" applyAlignment="1" applyFont="1" applyNumberFormat="1">
      <alignment horizontal="center" readingOrder="0" vertical="center"/>
    </xf>
    <xf borderId="0" fillId="9" fontId="1" numFmtId="4" xfId="0" applyAlignment="1" applyFont="1" applyNumberFormat="1">
      <alignment horizontal="center" readingOrder="0"/>
    </xf>
    <xf borderId="0" fillId="19" fontId="1" numFmtId="4" xfId="0" applyFont="1" applyNumberFormat="1"/>
    <xf borderId="0" fillId="21" fontId="1" numFmtId="0" xfId="0" applyFill="1" applyFont="1"/>
    <xf borderId="0" fillId="0" fontId="1" numFmtId="4" xfId="0" applyAlignment="1" applyFont="1" applyNumberFormat="1">
      <alignment readingOrder="0"/>
    </xf>
    <xf borderId="0" fillId="0" fontId="1" numFmtId="4" xfId="0" applyFont="1" applyNumberFormat="1"/>
    <xf borderId="0" fillId="0" fontId="8" numFmtId="4" xfId="0" applyAlignment="1" applyFont="1" applyNumberFormat="1">
      <alignment horizontal="center" readingOrder="0" vertical="center"/>
    </xf>
    <xf borderId="0" fillId="9" fontId="1" numFmtId="4" xfId="0" applyAlignment="1" applyFont="1" applyNumberFormat="1">
      <alignment horizontal="center" readingOrder="0" vertical="center"/>
    </xf>
    <xf borderId="0" fillId="0" fontId="1" numFmtId="164" xfId="0" applyAlignment="1" applyFont="1" applyNumberFormat="1">
      <alignment readingOrder="0"/>
    </xf>
    <xf borderId="0" fillId="0" fontId="1" numFmtId="164" xfId="0" applyFont="1" applyNumberFormat="1"/>
    <xf borderId="0" fillId="9" fontId="9" numFmtId="0" xfId="0" applyAlignment="1" applyFont="1">
      <alignment horizontal="left" readingOrder="0"/>
    </xf>
    <xf borderId="0" fillId="0" fontId="1" numFmtId="165" xfId="0" applyFont="1" applyNumberFormat="1"/>
    <xf borderId="0" fillId="9" fontId="5" numFmtId="4" xfId="0" applyAlignment="1" applyFont="1" applyNumberFormat="1">
      <alignment horizontal="center" readingOrder="0"/>
    </xf>
    <xf borderId="0" fillId="15" fontId="3" numFmtId="0" xfId="0" applyAlignment="1" applyFont="1">
      <alignment horizontal="center" readingOrder="0" shrinkToFit="0" vertical="center" wrapText="1"/>
    </xf>
    <xf borderId="0" fillId="15" fontId="1" numFmtId="0" xfId="0" applyAlignment="1" applyFont="1">
      <alignment horizontal="center" readingOrder="0" vertical="center"/>
    </xf>
    <xf borderId="0" fillId="15" fontId="1" numFmtId="2" xfId="0" applyAlignment="1" applyFont="1" applyNumberFormat="1">
      <alignment horizontal="center" readingOrder="0" vertical="center"/>
    </xf>
    <xf borderId="0" fillId="15" fontId="1" numFmtId="4" xfId="0" applyAlignment="1" applyFont="1" applyNumberFormat="1">
      <alignment horizontal="center" readingOrder="0"/>
    </xf>
    <xf borderId="0" fillId="15" fontId="1" numFmtId="4" xfId="0" applyAlignment="1" applyFont="1" applyNumberFormat="1">
      <alignment readingOrder="0"/>
    </xf>
    <xf borderId="0" fillId="15" fontId="1" numFmtId="4" xfId="0" applyFont="1" applyNumberFormat="1"/>
    <xf borderId="0" fillId="15" fontId="1" numFmtId="0" xfId="0" applyFont="1"/>
    <xf borderId="0" fillId="15" fontId="1" numFmtId="164" xfId="0" applyAlignment="1" applyFont="1" applyNumberFormat="1">
      <alignment readingOrder="0"/>
    </xf>
    <xf borderId="0" fillId="15" fontId="1" numFmtId="164" xfId="0" applyFont="1" applyNumberFormat="1"/>
    <xf borderId="0" fillId="15" fontId="1" numFmtId="0" xfId="0" applyAlignment="1" applyFont="1">
      <alignment vertical="top"/>
    </xf>
    <xf borderId="0" fillId="0" fontId="1" numFmtId="164" xfId="0" applyAlignment="1" applyFont="1" applyNumberFormat="1">
      <alignment horizontal="center" vertical="center"/>
    </xf>
    <xf borderId="0" fillId="0" fontId="1" numFmtId="4" xfId="0" applyAlignment="1" applyFont="1" applyNumberFormat="1">
      <alignment horizontal="center" vertical="center"/>
    </xf>
    <xf borderId="0" fillId="2" fontId="1" numFmtId="4" xfId="0" applyAlignment="1" applyFont="1" applyNumberFormat="1">
      <alignment horizontal="center" readingOrder="0"/>
    </xf>
    <xf borderId="0" fillId="0" fontId="1" numFmtId="4" xfId="0" applyAlignment="1" applyFont="1" applyNumberFormat="1">
      <alignment horizontal="right" readingOrder="0"/>
    </xf>
    <xf borderId="0" fillId="2" fontId="1" numFmtId="4" xfId="0" applyAlignment="1" applyFont="1" applyNumberFormat="1">
      <alignment horizontal="right" readingOrder="0"/>
    </xf>
    <xf borderId="0" fillId="3" fontId="1" numFmtId="4" xfId="0" applyAlignment="1" applyFont="1" applyNumberFormat="1">
      <alignment readingOrder="0"/>
    </xf>
    <xf borderId="0" fillId="3" fontId="1" numFmtId="4" xfId="0" applyFont="1" applyNumberFormat="1"/>
    <xf borderId="0" fillId="3" fontId="1" numFmtId="164" xfId="0" applyAlignment="1" applyFont="1" applyNumberFormat="1">
      <alignment readingOrder="0"/>
    </xf>
    <xf borderId="0" fillId="0" fontId="1" numFmtId="0" xfId="0" applyAlignment="1" applyFont="1">
      <alignment readingOrder="0"/>
    </xf>
    <xf borderId="1" fillId="0" fontId="3" numFmtId="0" xfId="0" applyAlignment="1" applyBorder="1" applyFont="1">
      <alignment horizontal="center" readingOrder="0" shrinkToFit="0" vertical="center" wrapText="0"/>
    </xf>
    <xf borderId="2" fillId="0" fontId="3" numFmtId="0" xfId="0" applyAlignment="1" applyBorder="1" applyFont="1">
      <alignment horizontal="center" readingOrder="0" shrinkToFit="0" vertical="center" wrapText="0"/>
    </xf>
    <xf borderId="3" fillId="0" fontId="3" numFmtId="0" xfId="0" applyAlignment="1" applyBorder="1" applyFont="1">
      <alignment horizontal="center" readingOrder="0" shrinkToFit="0" vertical="center" wrapText="0"/>
    </xf>
    <xf borderId="4" fillId="0" fontId="1" numFmtId="4" xfId="0" applyAlignment="1" applyBorder="1" applyFont="1" applyNumberFormat="1">
      <alignment readingOrder="0" shrinkToFit="0" vertical="center" wrapText="0"/>
    </xf>
    <xf borderId="5" fillId="0" fontId="1" numFmtId="165" xfId="0" applyAlignment="1" applyBorder="1" applyFont="1" applyNumberFormat="1">
      <alignment readingOrder="0" shrinkToFit="0" vertical="center" wrapText="0"/>
    </xf>
    <xf borderId="6" fillId="0" fontId="1" numFmtId="165" xfId="0" applyAlignment="1" applyBorder="1" applyFont="1" applyNumberFormat="1">
      <alignment readingOrder="0" shrinkToFit="0" vertical="center" wrapText="0"/>
    </xf>
    <xf borderId="6" fillId="0" fontId="1" numFmtId="10" xfId="0" applyAlignment="1" applyBorder="1" applyFont="1" applyNumberFormat="1">
      <alignment readingOrder="0" shrinkToFit="0" vertical="center" wrapText="0"/>
    </xf>
    <xf borderId="7" fillId="0" fontId="1" numFmtId="4" xfId="0" applyAlignment="1" applyBorder="1" applyFont="1" applyNumberFormat="1">
      <alignment readingOrder="0" shrinkToFit="0" vertical="center" wrapText="0"/>
    </xf>
    <xf borderId="8" fillId="0" fontId="1" numFmtId="165" xfId="0" applyAlignment="1" applyBorder="1" applyFont="1" applyNumberFormat="1">
      <alignment readingOrder="0" shrinkToFit="0" vertical="center" wrapText="0"/>
    </xf>
    <xf borderId="9" fillId="0" fontId="1" numFmtId="165" xfId="0" applyAlignment="1" applyBorder="1" applyFont="1" applyNumberFormat="1">
      <alignment readingOrder="0" shrinkToFit="0" vertical="center" wrapText="0"/>
    </xf>
    <xf borderId="9" fillId="0" fontId="1" numFmtId="10" xfId="0" applyAlignment="1" applyBorder="1" applyFont="1" applyNumberFormat="1">
      <alignment readingOrder="0" shrinkToFit="0" vertical="center" wrapText="0"/>
    </xf>
    <xf borderId="10" fillId="0" fontId="1" numFmtId="4" xfId="0" applyAlignment="1" applyBorder="1" applyFont="1" applyNumberFormat="1">
      <alignment readingOrder="0" shrinkToFit="0" vertical="center" wrapText="0"/>
    </xf>
    <xf borderId="11" fillId="0" fontId="1" numFmtId="165" xfId="0" applyAlignment="1" applyBorder="1" applyFont="1" applyNumberFormat="1">
      <alignment readingOrder="0" shrinkToFit="0" vertical="center" wrapText="0"/>
    </xf>
    <xf borderId="12" fillId="0" fontId="1" numFmtId="165" xfId="0" applyAlignment="1" applyBorder="1" applyFont="1" applyNumberFormat="1">
      <alignment readingOrder="0" shrinkToFit="0" vertical="center" wrapText="0"/>
    </xf>
    <xf borderId="10" fillId="0" fontId="1" numFmtId="0" xfId="0" applyAlignment="1" applyBorder="1" applyFont="1">
      <alignment readingOrder="0" shrinkToFit="0" vertical="center" wrapText="0"/>
    </xf>
    <xf borderId="12" fillId="0" fontId="1" numFmtId="10" xfId="0" applyAlignment="1" applyBorder="1" applyFont="1" applyNumberFormat="1">
      <alignment readingOrder="0" shrinkToFit="0" vertical="center" wrapText="0"/>
    </xf>
    <xf borderId="0" fillId="0" fontId="10" numFmtId="0" xfId="0" applyAlignment="1" applyFont="1">
      <alignment readingOrder="0"/>
    </xf>
    <xf borderId="0" fillId="0" fontId="10" numFmtId="0" xfId="0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</dxfs>
  <tableStyles count="2">
    <tableStyle count="3" pivot="0" name="Ethanol Weight-style">
      <tableStyleElement dxfId="1" type="headerRow"/>
      <tableStyleElement dxfId="2" type="firstRowStripe"/>
      <tableStyleElement dxfId="3" type="secondRowStripe"/>
    </tableStyle>
    <tableStyle count="3" pivot="0" name="Ethanol Weight-style 2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5:D30" displayName="Assigned_Weights" name="Assigned_Weights" id="1">
  <tableColumns count="4">
    <tableColumn name="Experimental Value" id="1"/>
    <tableColumn name="Deviation" id="2"/>
    <tableColumn name="Inverse Deviation" id="3"/>
    <tableColumn name="Weight" id="4"/>
  </tableColumns>
  <tableStyleInfo name="Ethanol Weight-style" showColumnStripes="0" showFirstColumn="1" showLastColumn="1" showRowStripes="1"/>
</table>
</file>

<file path=xl/tables/table2.xml><?xml version="1.0" encoding="utf-8"?>
<table xmlns="http://schemas.openxmlformats.org/spreadsheetml/2006/main" ref="G5:J30" displayName="Table1" name="Table1" id="2">
  <tableColumns count="4">
    <tableColumn name="Experimental Value ()" id="1"/>
    <tableColumn name="Weight ()" id="2"/>
    <tableColumn name="Weighted Value ()" id="3"/>
    <tableColumn name="FoM (% Contribution)" id="4"/>
  </tableColumns>
  <tableStyleInfo name="Ethanol Weight-style 2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srd.nist.gov/JPCRD/jpcrd231.pdf" TargetMode="External"/><Relationship Id="rId2" Type="http://schemas.openxmlformats.org/officeDocument/2006/relationships/hyperlink" Target="https://srd.nist.gov/JPCRD/jpcrd231.pdf" TargetMode="External"/><Relationship Id="rId3" Type="http://schemas.openxmlformats.org/officeDocument/2006/relationships/hyperlink" Target="https://www.dataphysics-instruments.com/Downloads/Surface-Tensions-Energies.pdf" TargetMode="External"/><Relationship Id="rId4" Type="http://schemas.openxmlformats.org/officeDocument/2006/relationships/hyperlink" Target="https://www.dataphysics-instruments.com/Downloads/Surface-Tensions-Energies.pdf" TargetMode="External"/><Relationship Id="rId5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4" Type="http://schemas.openxmlformats.org/officeDocument/2006/relationships/table" Target="../tables/table1.xml"/><Relationship Id="rId5" Type="http://schemas.openxmlformats.org/officeDocument/2006/relationships/table" Target="../tables/table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7" max="9" width="15.5"/>
    <col customWidth="1" min="10" max="10" width="0.38"/>
    <col customWidth="1" min="11" max="11" width="15.5"/>
    <col customWidth="1" min="12" max="13" width="15.13"/>
    <col customWidth="1" min="14" max="14" width="14.88"/>
    <col customWidth="1" min="15" max="15" width="15.13"/>
    <col customWidth="1" min="17" max="18" width="14.25"/>
    <col customWidth="1" min="22" max="22" width="0.38"/>
    <col customWidth="1" min="27" max="27" width="13.88"/>
    <col customWidth="1" min="28" max="28" width="0.38"/>
    <col customWidth="1" min="33" max="33" width="11.5"/>
    <col customWidth="1" min="34" max="34" width="0.38"/>
    <col customWidth="1" min="40" max="40" width="0.38"/>
    <col customWidth="1" min="48" max="48" width="36.88"/>
  </cols>
  <sheetData>
    <row r="1">
      <c r="J1" s="1"/>
      <c r="V1" s="1"/>
      <c r="AB1" s="1"/>
      <c r="AH1" s="1"/>
      <c r="AN1" s="1"/>
      <c r="AV1" s="2"/>
    </row>
    <row r="2" ht="19.5" customHeight="1">
      <c r="A2" s="3" t="s">
        <v>0</v>
      </c>
      <c r="B2" s="4" t="s">
        <v>1</v>
      </c>
      <c r="C2" s="5" t="s">
        <v>2</v>
      </c>
      <c r="D2" s="6" t="s">
        <v>3</v>
      </c>
      <c r="E2" s="7" t="s">
        <v>4</v>
      </c>
      <c r="F2" s="8" t="s">
        <v>5</v>
      </c>
      <c r="G2" s="9" t="s">
        <v>6</v>
      </c>
      <c r="H2" s="9" t="s">
        <v>7</v>
      </c>
      <c r="I2" s="10" t="s">
        <v>8</v>
      </c>
      <c r="J2" s="11"/>
      <c r="K2" s="12" t="s">
        <v>9</v>
      </c>
      <c r="O2" s="13" t="s">
        <v>10</v>
      </c>
      <c r="P2" s="14" t="s">
        <v>11</v>
      </c>
      <c r="Q2" s="14"/>
      <c r="R2" s="14"/>
      <c r="S2" s="15" t="s">
        <v>12</v>
      </c>
      <c r="T2" s="15" t="s">
        <v>13</v>
      </c>
      <c r="U2" s="15" t="s">
        <v>14</v>
      </c>
      <c r="V2" s="16"/>
      <c r="W2" s="17" t="s">
        <v>15</v>
      </c>
      <c r="AA2" s="18" t="s">
        <v>16</v>
      </c>
      <c r="AB2" s="19"/>
      <c r="AC2" s="20" t="s">
        <v>17</v>
      </c>
      <c r="AG2" s="21" t="s">
        <v>18</v>
      </c>
      <c r="AH2" s="22"/>
      <c r="AI2" s="23" t="s">
        <v>19</v>
      </c>
      <c r="AM2" s="24" t="s">
        <v>20</v>
      </c>
      <c r="AN2" s="22"/>
      <c r="AO2" s="25" t="s">
        <v>21</v>
      </c>
      <c r="AS2" s="26" t="s">
        <v>22</v>
      </c>
      <c r="AT2" s="27" t="s">
        <v>23</v>
      </c>
      <c r="AU2" s="27" t="s">
        <v>24</v>
      </c>
      <c r="AV2" s="28" t="s">
        <v>25</v>
      </c>
    </row>
    <row r="3" ht="29.25" customHeight="1">
      <c r="J3" s="29"/>
      <c r="K3" s="30" t="s">
        <v>26</v>
      </c>
      <c r="L3" s="30" t="s">
        <v>27</v>
      </c>
      <c r="M3" s="30" t="s">
        <v>28</v>
      </c>
      <c r="N3" s="30" t="s">
        <v>29</v>
      </c>
      <c r="Q3" s="14" t="s">
        <v>30</v>
      </c>
      <c r="R3" s="14" t="s">
        <v>31</v>
      </c>
      <c r="V3" s="31"/>
      <c r="W3" s="18" t="s">
        <v>32</v>
      </c>
      <c r="X3" s="18" t="s">
        <v>33</v>
      </c>
      <c r="Y3" s="18" t="s">
        <v>34</v>
      </c>
      <c r="Z3" s="18" t="s">
        <v>35</v>
      </c>
      <c r="AB3" s="32"/>
      <c r="AC3" s="33" t="s">
        <v>32</v>
      </c>
      <c r="AD3" s="33" t="s">
        <v>33</v>
      </c>
      <c r="AE3" s="33" t="s">
        <v>34</v>
      </c>
      <c r="AF3" s="33" t="s">
        <v>35</v>
      </c>
      <c r="AH3" s="32"/>
      <c r="AI3" s="34" t="s">
        <v>32</v>
      </c>
      <c r="AJ3" s="34" t="s">
        <v>33</v>
      </c>
      <c r="AK3" s="34" t="s">
        <v>34</v>
      </c>
      <c r="AL3" s="34" t="s">
        <v>35</v>
      </c>
      <c r="AN3" s="32"/>
      <c r="AO3" s="35" t="s">
        <v>32</v>
      </c>
      <c r="AP3" s="35" t="s">
        <v>33</v>
      </c>
      <c r="AQ3" s="35" t="s">
        <v>34</v>
      </c>
      <c r="AR3" s="35" t="s">
        <v>35</v>
      </c>
    </row>
    <row r="4">
      <c r="A4" s="36" t="s">
        <v>36</v>
      </c>
      <c r="B4" s="37" t="s">
        <v>37</v>
      </c>
      <c r="C4" s="37" t="s">
        <v>38</v>
      </c>
      <c r="D4" s="38">
        <v>1.57</v>
      </c>
      <c r="E4" s="37">
        <v>1.0</v>
      </c>
      <c r="F4" s="39">
        <v>1.0</v>
      </c>
      <c r="G4" s="37">
        <v>1000.0</v>
      </c>
      <c r="H4" s="38">
        <v>1.2</v>
      </c>
      <c r="I4" s="40">
        <v>80.8401</v>
      </c>
      <c r="J4" s="41"/>
      <c r="K4" s="42">
        <v>71.32</v>
      </c>
      <c r="L4" s="42">
        <v>71.32</v>
      </c>
      <c r="M4" s="42">
        <v>71.34</v>
      </c>
      <c r="N4" s="42">
        <v>71.34</v>
      </c>
      <c r="O4" s="43">
        <f t="shared" ref="O4:O33" si="1">AVERAGE(K4:N4)</f>
        <v>71.33</v>
      </c>
      <c r="P4" s="44">
        <f>STDEV(K4:N4)</f>
        <v>0.01154700538</v>
      </c>
      <c r="Q4" s="43">
        <f t="shared" ref="Q4:Q108" si="2">P4/2</f>
        <v>0.005773502692</v>
      </c>
      <c r="R4" s="43">
        <f t="shared" ref="R4:R108" si="3">1/Q4^2</f>
        <v>30000</v>
      </c>
      <c r="S4" s="45">
        <v>71.2</v>
      </c>
      <c r="T4" s="46">
        <f>1/(SUM(R4:R9))^0.5</f>
        <v>0.002771018591</v>
      </c>
      <c r="U4" s="47">
        <f>IFERROR(__xludf.DUMMYFUNCTION("AVERAGE.WEIGHTED(O4:O9,R4:R9)"),71.93244608304394)</f>
        <v>71.93244608</v>
      </c>
      <c r="V4" s="48"/>
      <c r="W4" s="49">
        <v>26.24</v>
      </c>
      <c r="X4" s="49">
        <v>25.95</v>
      </c>
      <c r="Y4" s="49">
        <v>26.13</v>
      </c>
      <c r="Z4" s="49">
        <v>26.59</v>
      </c>
      <c r="AA4" s="50">
        <f t="shared" ref="AA4:AA33" si="4">AVERAGE(W4:Z4)</f>
        <v>26.2275</v>
      </c>
      <c r="AB4" s="51"/>
      <c r="AC4" s="52">
        <v>0.3414</v>
      </c>
      <c r="AD4" s="52">
        <v>0.3414</v>
      </c>
      <c r="AE4" s="52">
        <v>0.3413</v>
      </c>
      <c r="AF4" s="52">
        <v>0.3413</v>
      </c>
      <c r="AG4" s="53">
        <f t="shared" ref="AG4:AG33" si="5">AVERAGE(AC4:AF4)</f>
        <v>0.34135</v>
      </c>
      <c r="AH4" s="48"/>
      <c r="AI4" s="49">
        <v>0.7308</v>
      </c>
      <c r="AJ4" s="49">
        <v>0.7228</v>
      </c>
      <c r="AK4" s="49">
        <v>0.7275</v>
      </c>
      <c r="AL4" s="49">
        <v>0.7403</v>
      </c>
      <c r="AM4" s="50">
        <f t="shared" ref="AM4:AM33" si="6">AVERAGE(AI4:AL4)</f>
        <v>0.73035</v>
      </c>
      <c r="AN4" s="54"/>
      <c r="AO4" s="55">
        <v>41.81</v>
      </c>
      <c r="AP4" s="55">
        <v>41.11</v>
      </c>
      <c r="AQ4" s="55">
        <v>41.54</v>
      </c>
      <c r="AR4" s="56">
        <v>42.67</v>
      </c>
      <c r="AS4" s="44">
        <f t="shared" ref="AS4:AS33" si="7">AVERAGE(AO4:AR4)</f>
        <v>41.7825</v>
      </c>
      <c r="AT4" s="38">
        <v>27.2</v>
      </c>
      <c r="AU4" s="37">
        <v>70.0</v>
      </c>
      <c r="AV4" s="57" t="s">
        <v>39</v>
      </c>
    </row>
    <row r="5">
      <c r="F5" s="39">
        <v>2.0</v>
      </c>
      <c r="I5" s="40">
        <v>80.8999</v>
      </c>
      <c r="J5" s="41"/>
      <c r="K5" s="42">
        <v>71.08</v>
      </c>
      <c r="L5" s="42">
        <v>71.1</v>
      </c>
      <c r="M5" s="42">
        <v>71.06</v>
      </c>
      <c r="N5" s="42">
        <v>71.08</v>
      </c>
      <c r="O5" s="43">
        <f t="shared" si="1"/>
        <v>71.08</v>
      </c>
      <c r="P5" s="44">
        <f>STDEV(K5,M5)</f>
        <v>0.01414213562</v>
      </c>
      <c r="Q5" s="43">
        <f t="shared" si="2"/>
        <v>0.007071067812</v>
      </c>
      <c r="R5" s="43">
        <f t="shared" si="3"/>
        <v>20000</v>
      </c>
      <c r="V5" s="48"/>
      <c r="W5" s="49">
        <v>26.35</v>
      </c>
      <c r="X5" s="49">
        <v>26.53</v>
      </c>
      <c r="Y5" s="49">
        <v>26.77</v>
      </c>
      <c r="Z5" s="49">
        <v>26.28</v>
      </c>
      <c r="AA5" s="49">
        <f t="shared" si="4"/>
        <v>26.4825</v>
      </c>
      <c r="AB5" s="51"/>
      <c r="AC5" s="52">
        <v>0.3412</v>
      </c>
      <c r="AD5" s="52">
        <v>0.3411</v>
      </c>
      <c r="AE5" s="52">
        <v>0.3412</v>
      </c>
      <c r="AF5" s="52">
        <v>0.3411</v>
      </c>
      <c r="AG5" s="52">
        <f t="shared" si="5"/>
        <v>0.34115</v>
      </c>
      <c r="AH5" s="48"/>
      <c r="AI5" s="49">
        <v>0.7365</v>
      </c>
      <c r="AJ5" s="49">
        <v>0.7412</v>
      </c>
      <c r="AK5" s="49">
        <v>0.7483</v>
      </c>
      <c r="AL5" s="49">
        <v>0.7343</v>
      </c>
      <c r="AM5" s="49">
        <f t="shared" si="6"/>
        <v>0.740075</v>
      </c>
      <c r="AN5" s="54"/>
      <c r="AO5" s="55">
        <v>42.34</v>
      </c>
      <c r="AP5" s="55">
        <v>42.79</v>
      </c>
      <c r="AQ5" s="55">
        <v>43.41</v>
      </c>
      <c r="AR5" s="55">
        <v>42.15</v>
      </c>
      <c r="AS5" s="44">
        <f t="shared" si="7"/>
        <v>42.6725</v>
      </c>
    </row>
    <row r="6">
      <c r="E6" s="37">
        <v>2.0</v>
      </c>
      <c r="F6" s="39">
        <v>1.0</v>
      </c>
      <c r="I6" s="40">
        <v>80.6348</v>
      </c>
      <c r="J6" s="41"/>
      <c r="K6" s="42">
        <v>72.35</v>
      </c>
      <c r="L6" s="42">
        <v>72.36</v>
      </c>
      <c r="M6" s="42">
        <v>72.43</v>
      </c>
      <c r="N6" s="42">
        <v>72.34</v>
      </c>
      <c r="O6" s="43">
        <f t="shared" si="1"/>
        <v>72.37</v>
      </c>
      <c r="P6" s="44">
        <f t="shared" ref="P6:P9" si="8">STDEV(K6,N6)</f>
        <v>0.007071067812</v>
      </c>
      <c r="Q6" s="43">
        <f t="shared" si="2"/>
        <v>0.003535533906</v>
      </c>
      <c r="R6" s="43">
        <f t="shared" si="3"/>
        <v>80000</v>
      </c>
      <c r="V6" s="48"/>
      <c r="W6" s="49">
        <v>24.68</v>
      </c>
      <c r="X6" s="49">
        <v>24.45</v>
      </c>
      <c r="Y6" s="49">
        <v>25.18</v>
      </c>
      <c r="Z6" s="49">
        <v>24.59</v>
      </c>
      <c r="AA6" s="49">
        <f t="shared" si="4"/>
        <v>24.725</v>
      </c>
      <c r="AB6" s="51"/>
      <c r="AC6" s="52">
        <v>0.3319</v>
      </c>
      <c r="AD6" s="52">
        <v>0.3319</v>
      </c>
      <c r="AE6" s="52">
        <v>0.3316</v>
      </c>
      <c r="AF6" s="52">
        <v>0.3319</v>
      </c>
      <c r="AG6" s="52">
        <f t="shared" si="5"/>
        <v>0.331825</v>
      </c>
      <c r="AH6" s="48"/>
      <c r="AI6" s="49">
        <v>0.6777</v>
      </c>
      <c r="AJ6" s="49">
        <v>0.6713</v>
      </c>
      <c r="AK6" s="49">
        <v>0.6905</v>
      </c>
      <c r="AL6" s="49">
        <v>0.6752</v>
      </c>
      <c r="AM6" s="49">
        <f t="shared" si="6"/>
        <v>0.678675</v>
      </c>
      <c r="AN6" s="54"/>
      <c r="AO6" s="55">
        <v>39.41</v>
      </c>
      <c r="AP6" s="55">
        <v>38.86</v>
      </c>
      <c r="AQ6" s="55">
        <v>40.64</v>
      </c>
      <c r="AR6" s="55">
        <v>39.18</v>
      </c>
      <c r="AS6" s="44">
        <f t="shared" si="7"/>
        <v>39.5225</v>
      </c>
    </row>
    <row r="7">
      <c r="F7" s="39">
        <v>2.0</v>
      </c>
      <c r="I7" s="40">
        <v>80.3534</v>
      </c>
      <c r="J7" s="41"/>
      <c r="K7" s="42">
        <v>72.37</v>
      </c>
      <c r="L7" s="42">
        <v>72.18</v>
      </c>
      <c r="M7" s="42">
        <v>72.45</v>
      </c>
      <c r="N7" s="42">
        <v>72.18</v>
      </c>
      <c r="O7" s="43">
        <f t="shared" si="1"/>
        <v>72.295</v>
      </c>
      <c r="P7" s="44">
        <f t="shared" si="8"/>
        <v>0.1343502884</v>
      </c>
      <c r="Q7" s="43">
        <f t="shared" si="2"/>
        <v>0.06717514421</v>
      </c>
      <c r="R7" s="43">
        <f t="shared" si="3"/>
        <v>221.6066482</v>
      </c>
      <c r="V7" s="48"/>
      <c r="W7" s="49">
        <v>22.05</v>
      </c>
      <c r="X7" s="49">
        <v>24.63</v>
      </c>
      <c r="Y7" s="49">
        <v>25.21</v>
      </c>
      <c r="Z7" s="49">
        <v>24.63</v>
      </c>
      <c r="AA7" s="49">
        <f t="shared" si="4"/>
        <v>24.13</v>
      </c>
      <c r="AB7" s="51"/>
      <c r="AC7" s="52">
        <v>0.332</v>
      </c>
      <c r="AD7" s="52">
        <v>0.3326</v>
      </c>
      <c r="AE7" s="52">
        <v>0.3317</v>
      </c>
      <c r="AF7" s="52">
        <v>0.3326</v>
      </c>
      <c r="AG7" s="52">
        <f t="shared" si="5"/>
        <v>0.332225</v>
      </c>
      <c r="AH7" s="48"/>
      <c r="AI7" s="49">
        <v>0.6877</v>
      </c>
      <c r="AJ7" s="49">
        <v>0.6778</v>
      </c>
      <c r="AK7" s="49">
        <v>0.6913</v>
      </c>
      <c r="AL7" s="49">
        <v>0.6778</v>
      </c>
      <c r="AM7" s="49">
        <f t="shared" si="6"/>
        <v>0.68365</v>
      </c>
      <c r="AN7" s="54"/>
      <c r="AO7" s="55">
        <v>40.28</v>
      </c>
      <c r="AP7" s="55">
        <v>39.23</v>
      </c>
      <c r="AQ7" s="55">
        <v>40.69</v>
      </c>
      <c r="AR7" s="55">
        <v>39.23</v>
      </c>
      <c r="AS7" s="44">
        <f t="shared" si="7"/>
        <v>39.8575</v>
      </c>
    </row>
    <row r="8">
      <c r="E8" s="37">
        <v>3.0</v>
      </c>
      <c r="F8" s="39">
        <v>1.0</v>
      </c>
      <c r="I8" s="40">
        <v>79.5079</v>
      </c>
      <c r="J8" s="41"/>
      <c r="K8" s="42">
        <v>73.98</v>
      </c>
      <c r="L8" s="42">
        <v>73.98</v>
      </c>
      <c r="M8" s="42">
        <v>75.59</v>
      </c>
      <c r="N8" s="42">
        <v>75.59</v>
      </c>
      <c r="O8" s="43">
        <f t="shared" si="1"/>
        <v>74.785</v>
      </c>
      <c r="P8" s="44">
        <f t="shared" si="8"/>
        <v>1.138441918</v>
      </c>
      <c r="Q8" s="43">
        <f t="shared" si="2"/>
        <v>0.5692209589</v>
      </c>
      <c r="R8" s="43">
        <f t="shared" si="3"/>
        <v>3.086300683</v>
      </c>
      <c r="V8" s="48"/>
      <c r="W8" s="49">
        <v>13.45</v>
      </c>
      <c r="X8" s="49">
        <v>13.45</v>
      </c>
      <c r="Y8" s="49">
        <v>13.3</v>
      </c>
      <c r="Z8" s="49">
        <v>13.3</v>
      </c>
      <c r="AA8" s="49">
        <f t="shared" si="4"/>
        <v>13.375</v>
      </c>
      <c r="AB8" s="51"/>
      <c r="AC8" s="52">
        <v>0.2417</v>
      </c>
      <c r="AD8" s="52">
        <v>0.2417</v>
      </c>
      <c r="AE8" s="52">
        <v>0.2374</v>
      </c>
      <c r="AF8" s="52">
        <v>0.2374</v>
      </c>
      <c r="AG8" s="52">
        <f t="shared" si="5"/>
        <v>0.23955</v>
      </c>
      <c r="AH8" s="48"/>
      <c r="AI8" s="49">
        <v>0.3611</v>
      </c>
      <c r="AJ8" s="49">
        <v>0.3611</v>
      </c>
      <c r="AK8" s="49">
        <v>0.3494</v>
      </c>
      <c r="AL8" s="49">
        <v>0.3494</v>
      </c>
      <c r="AM8" s="49">
        <f t="shared" si="6"/>
        <v>0.35525</v>
      </c>
      <c r="AN8" s="54"/>
      <c r="AO8" s="55">
        <v>25.82</v>
      </c>
      <c r="AP8" s="55">
        <v>25.82</v>
      </c>
      <c r="AQ8" s="55">
        <v>25.36</v>
      </c>
      <c r="AR8" s="55">
        <v>25.36</v>
      </c>
      <c r="AS8" s="44">
        <f t="shared" si="7"/>
        <v>25.59</v>
      </c>
    </row>
    <row r="9">
      <c r="F9" s="39">
        <v>2.0</v>
      </c>
      <c r="I9" s="40">
        <v>79.7807</v>
      </c>
      <c r="J9" s="41"/>
      <c r="K9" s="42">
        <v>74.47</v>
      </c>
      <c r="L9" s="42">
        <v>76.21</v>
      </c>
      <c r="M9" s="42">
        <v>75.45</v>
      </c>
      <c r="N9" s="42">
        <v>75.45</v>
      </c>
      <c r="O9" s="43">
        <f t="shared" si="1"/>
        <v>75.395</v>
      </c>
      <c r="P9" s="44">
        <f t="shared" si="8"/>
        <v>0.6929646456</v>
      </c>
      <c r="Q9" s="43">
        <f t="shared" si="2"/>
        <v>0.3464823228</v>
      </c>
      <c r="R9" s="43">
        <f t="shared" si="3"/>
        <v>8.329862557</v>
      </c>
      <c r="V9" s="48"/>
      <c r="W9" s="49">
        <v>13.44</v>
      </c>
      <c r="X9" s="49">
        <v>13.3</v>
      </c>
      <c r="Y9" s="49">
        <v>13.39</v>
      </c>
      <c r="Z9" s="49">
        <v>13.39</v>
      </c>
      <c r="AA9" s="49">
        <f t="shared" si="4"/>
        <v>13.38</v>
      </c>
      <c r="AB9" s="51"/>
      <c r="AC9" s="52">
        <v>0.2402</v>
      </c>
      <c r="AD9" s="52">
        <v>0.2356</v>
      </c>
      <c r="AE9" s="52">
        <v>0.2376</v>
      </c>
      <c r="AF9" s="52">
        <v>0.2376</v>
      </c>
      <c r="AG9" s="52">
        <f t="shared" si="5"/>
        <v>0.23775</v>
      </c>
      <c r="AH9" s="48"/>
      <c r="AI9" s="49">
        <v>0.3585</v>
      </c>
      <c r="AJ9" s="49">
        <v>0.3468</v>
      </c>
      <c r="AK9" s="49">
        <v>0.3524</v>
      </c>
      <c r="AL9" s="49">
        <v>0.3524</v>
      </c>
      <c r="AM9" s="49">
        <f t="shared" si="6"/>
        <v>0.352525</v>
      </c>
      <c r="AN9" s="54"/>
      <c r="AO9" s="55">
        <v>25.84</v>
      </c>
      <c r="AP9" s="55">
        <v>25.42</v>
      </c>
      <c r="AQ9" s="55">
        <v>25.68</v>
      </c>
      <c r="AR9" s="55">
        <v>25.68</v>
      </c>
      <c r="AS9" s="44">
        <f t="shared" si="7"/>
        <v>25.655</v>
      </c>
    </row>
    <row r="10" ht="19.5" customHeight="1">
      <c r="A10" s="36" t="s">
        <v>40</v>
      </c>
      <c r="B10" s="37" t="s">
        <v>41</v>
      </c>
      <c r="C10" s="37" t="s">
        <v>38</v>
      </c>
      <c r="D10" s="58" t="s">
        <v>42</v>
      </c>
      <c r="E10" s="37">
        <v>1.0</v>
      </c>
      <c r="F10" s="37">
        <v>1.0</v>
      </c>
      <c r="G10" s="37">
        <v>1000.0</v>
      </c>
      <c r="H10" s="37">
        <v>1.2</v>
      </c>
      <c r="I10" s="40">
        <v>78.1831</v>
      </c>
      <c r="J10" s="41"/>
      <c r="K10" s="42">
        <v>77.34</v>
      </c>
      <c r="L10" s="42">
        <v>77.52</v>
      </c>
      <c r="M10" s="42">
        <v>77.43</v>
      </c>
      <c r="N10" s="42">
        <v>76.97</v>
      </c>
      <c r="O10" s="43">
        <f t="shared" si="1"/>
        <v>77.315</v>
      </c>
      <c r="P10" s="44">
        <f t="shared" ref="P10:P15" si="9">STDEV(K10:N10)</f>
        <v>0.2414539294</v>
      </c>
      <c r="Q10" s="43">
        <f t="shared" si="2"/>
        <v>0.1207269647</v>
      </c>
      <c r="R10" s="43">
        <f t="shared" si="3"/>
        <v>68.61063465</v>
      </c>
      <c r="S10" s="59">
        <v>71.99</v>
      </c>
      <c r="T10" s="47">
        <f>1/(SUM(R10,R11,R12,R13,R14,R15,R16,R17,R19,R20,R24,R26,R27,R28,R29,R30,R31,R33))^0.5</f>
        <v>0.01556583127</v>
      </c>
      <c r="U10" s="47">
        <f>IFERROR(__xludf.DUMMYFUNCTION("AVERAGE.WEIGHTED(O10,R10,O11,R11,O12,R12,O13,R13,O14,R14,O15,R15,O16,R16,O17,R17,O19,R19,O20,R20,O24,R24,O26,R26,O27,R27,O28,R28,O29,R29,O30,R30,O31,R31,O33,R33)"),74.67052071929102)</f>
        <v>74.67052072</v>
      </c>
      <c r="V10" s="48"/>
      <c r="W10" s="49">
        <v>10.86</v>
      </c>
      <c r="X10" s="49">
        <v>10.83</v>
      </c>
      <c r="Y10" s="49">
        <v>10.85</v>
      </c>
      <c r="Z10" s="49">
        <v>10.87</v>
      </c>
      <c r="AA10" s="50">
        <f t="shared" si="4"/>
        <v>10.8525</v>
      </c>
      <c r="AB10" s="48"/>
      <c r="AC10" s="49">
        <v>0.2031</v>
      </c>
      <c r="AD10" s="49">
        <v>0.2027</v>
      </c>
      <c r="AE10" s="49">
        <v>0.2029</v>
      </c>
      <c r="AF10" s="49">
        <v>0.2039</v>
      </c>
      <c r="AG10" s="50">
        <f t="shared" si="5"/>
        <v>0.20315</v>
      </c>
      <c r="AH10" s="48"/>
      <c r="AI10" s="49">
        <v>0.796</v>
      </c>
      <c r="AJ10" s="49">
        <v>0.7921</v>
      </c>
      <c r="AK10" s="49">
        <v>0.7944</v>
      </c>
      <c r="AL10" s="49">
        <v>0.8007</v>
      </c>
      <c r="AM10" s="50">
        <f t="shared" si="6"/>
        <v>0.7958</v>
      </c>
      <c r="AN10" s="54"/>
      <c r="AO10" s="55">
        <v>23.77</v>
      </c>
      <c r="AP10" s="55">
        <v>23.56</v>
      </c>
      <c r="AQ10" s="55">
        <v>23.69</v>
      </c>
      <c r="AR10" s="55">
        <v>23.86</v>
      </c>
      <c r="AS10" s="44">
        <f t="shared" si="7"/>
        <v>23.72</v>
      </c>
      <c r="AT10" s="37">
        <v>23.5</v>
      </c>
      <c r="AU10" s="37">
        <v>70.0</v>
      </c>
      <c r="AV10" s="57" t="s">
        <v>43</v>
      </c>
    </row>
    <row r="11">
      <c r="F11" s="37">
        <v>2.0</v>
      </c>
      <c r="I11" s="40">
        <v>80.152</v>
      </c>
      <c r="J11" s="41"/>
      <c r="K11" s="42">
        <v>74.21</v>
      </c>
      <c r="L11" s="42">
        <v>74.01</v>
      </c>
      <c r="M11" s="42">
        <v>74.21</v>
      </c>
      <c r="N11" s="42">
        <v>74.25</v>
      </c>
      <c r="O11" s="43">
        <f t="shared" si="1"/>
        <v>74.17</v>
      </c>
      <c r="P11" s="44">
        <f t="shared" si="9"/>
        <v>0.1083205121</v>
      </c>
      <c r="Q11" s="43">
        <f t="shared" si="2"/>
        <v>0.05416025603</v>
      </c>
      <c r="R11" s="43">
        <f t="shared" si="3"/>
        <v>340.9090909</v>
      </c>
      <c r="V11" s="48"/>
      <c r="W11" s="49">
        <v>10.46</v>
      </c>
      <c r="X11" s="49">
        <v>10.47</v>
      </c>
      <c r="Y11" s="49">
        <v>10.46</v>
      </c>
      <c r="Z11" s="49">
        <v>10.45</v>
      </c>
      <c r="AA11" s="50">
        <f t="shared" si="4"/>
        <v>10.46</v>
      </c>
      <c r="AB11" s="48"/>
      <c r="AC11" s="49">
        <v>0.2058</v>
      </c>
      <c r="AD11" s="49">
        <v>0.2063</v>
      </c>
      <c r="AE11" s="49">
        <v>0.2058</v>
      </c>
      <c r="AF11" s="49">
        <v>0.2057</v>
      </c>
      <c r="AG11" s="50">
        <f t="shared" si="5"/>
        <v>0.2059</v>
      </c>
      <c r="AH11" s="48"/>
      <c r="AI11" s="49">
        <v>0.7995</v>
      </c>
      <c r="AJ11" s="49">
        <v>0.8022</v>
      </c>
      <c r="AK11" s="49">
        <v>0.7995</v>
      </c>
      <c r="AL11" s="49">
        <v>0.798</v>
      </c>
      <c r="AM11" s="50">
        <f t="shared" si="6"/>
        <v>0.7998</v>
      </c>
      <c r="AN11" s="54"/>
      <c r="AO11" s="55">
        <v>23.24</v>
      </c>
      <c r="AP11" s="55">
        <v>23.31</v>
      </c>
      <c r="AQ11" s="55">
        <v>23.24</v>
      </c>
      <c r="AR11" s="55">
        <v>23.13</v>
      </c>
      <c r="AS11" s="44">
        <f t="shared" si="7"/>
        <v>23.23</v>
      </c>
      <c r="AV11" s="2"/>
    </row>
    <row r="12">
      <c r="E12" s="37">
        <v>2.0</v>
      </c>
      <c r="F12" s="37">
        <v>1.0</v>
      </c>
      <c r="I12" s="40">
        <v>78.1464</v>
      </c>
      <c r="J12" s="41"/>
      <c r="K12" s="42">
        <v>78.56</v>
      </c>
      <c r="L12" s="42">
        <v>78.65</v>
      </c>
      <c r="M12" s="42">
        <v>78.53</v>
      </c>
      <c r="N12" s="42">
        <v>78.53</v>
      </c>
      <c r="O12" s="43">
        <f t="shared" si="1"/>
        <v>78.5675</v>
      </c>
      <c r="P12" s="44">
        <f t="shared" si="9"/>
        <v>0.05678908346</v>
      </c>
      <c r="Q12" s="43">
        <f t="shared" si="2"/>
        <v>0.02839454173</v>
      </c>
      <c r="R12" s="43">
        <f t="shared" si="3"/>
        <v>1240.310078</v>
      </c>
      <c r="V12" s="48"/>
      <c r="W12" s="49">
        <v>10.68</v>
      </c>
      <c r="X12" s="49">
        <v>10.67</v>
      </c>
      <c r="Y12" s="49">
        <v>10.69</v>
      </c>
      <c r="Z12" s="49">
        <v>10.69</v>
      </c>
      <c r="AA12" s="50">
        <f t="shared" si="4"/>
        <v>10.6825</v>
      </c>
      <c r="AB12" s="48"/>
      <c r="AC12" s="49">
        <v>0.1988</v>
      </c>
      <c r="AD12" s="49">
        <v>0.1986</v>
      </c>
      <c r="AE12" s="49">
        <v>0.1989</v>
      </c>
      <c r="AF12" s="49">
        <v>0.1989</v>
      </c>
      <c r="AG12" s="50">
        <f t="shared" si="5"/>
        <v>0.1988</v>
      </c>
      <c r="AH12" s="48"/>
      <c r="AI12" s="49">
        <v>0.7709</v>
      </c>
      <c r="AJ12" s="49">
        <v>0.7689</v>
      </c>
      <c r="AK12" s="49">
        <v>0.772</v>
      </c>
      <c r="AL12" s="49">
        <v>0.772</v>
      </c>
      <c r="AM12" s="50">
        <f t="shared" si="6"/>
        <v>0.77095</v>
      </c>
      <c r="AN12" s="54"/>
      <c r="AO12" s="55">
        <v>23.38</v>
      </c>
      <c r="AP12" s="55">
        <v>23.28</v>
      </c>
      <c r="AQ12" s="55">
        <v>23.47</v>
      </c>
      <c r="AR12" s="55">
        <v>23.47</v>
      </c>
      <c r="AS12" s="44">
        <f t="shared" si="7"/>
        <v>23.4</v>
      </c>
      <c r="AV12" s="2"/>
    </row>
    <row r="13">
      <c r="F13" s="37">
        <v>2.0</v>
      </c>
      <c r="I13" s="40">
        <v>77.2727</v>
      </c>
      <c r="J13" s="41"/>
      <c r="K13" s="42">
        <v>80.09</v>
      </c>
      <c r="L13" s="42">
        <v>80.12</v>
      </c>
      <c r="M13" s="42">
        <v>80.19</v>
      </c>
      <c r="N13" s="42">
        <v>80.33</v>
      </c>
      <c r="O13" s="43">
        <f t="shared" si="1"/>
        <v>80.1825</v>
      </c>
      <c r="P13" s="44">
        <f t="shared" si="9"/>
        <v>0.1068877916</v>
      </c>
      <c r="Q13" s="43">
        <f t="shared" si="2"/>
        <v>0.05344389582</v>
      </c>
      <c r="R13" s="43">
        <f t="shared" si="3"/>
        <v>350.1094092</v>
      </c>
      <c r="V13" s="48"/>
      <c r="W13" s="49">
        <v>11.0</v>
      </c>
      <c r="X13" s="49">
        <v>11.01</v>
      </c>
      <c r="Y13" s="49">
        <v>10.98</v>
      </c>
      <c r="Z13" s="49">
        <v>10.96</v>
      </c>
      <c r="AA13" s="50">
        <f t="shared" si="4"/>
        <v>10.9875</v>
      </c>
      <c r="AB13" s="48"/>
      <c r="AC13" s="49">
        <v>0.1989</v>
      </c>
      <c r="AD13" s="49">
        <v>0.1988</v>
      </c>
      <c r="AE13" s="49">
        <v>0.1987</v>
      </c>
      <c r="AF13" s="49">
        <v>0.1984</v>
      </c>
      <c r="AG13" s="50">
        <f t="shared" si="5"/>
        <v>0.1987</v>
      </c>
      <c r="AH13" s="48"/>
      <c r="AI13" s="49">
        <v>0.7787</v>
      </c>
      <c r="AJ13" s="49">
        <v>0.7793</v>
      </c>
      <c r="AK13" s="49">
        <v>0.7767</v>
      </c>
      <c r="AL13" s="49">
        <v>0.7737</v>
      </c>
      <c r="AM13" s="50">
        <f t="shared" si="6"/>
        <v>0.7771</v>
      </c>
      <c r="AN13" s="54"/>
      <c r="AO13" s="55">
        <v>23.83</v>
      </c>
      <c r="AP13" s="55">
        <v>23.92</v>
      </c>
      <c r="AQ13" s="55">
        <v>23.72</v>
      </c>
      <c r="AR13" s="55">
        <v>23.57</v>
      </c>
      <c r="AS13" s="44">
        <f t="shared" si="7"/>
        <v>23.76</v>
      </c>
      <c r="AV13" s="2"/>
    </row>
    <row r="14">
      <c r="E14" s="37">
        <v>3.0</v>
      </c>
      <c r="F14" s="37">
        <v>1.0</v>
      </c>
      <c r="I14" s="40">
        <v>80.0573</v>
      </c>
      <c r="J14" s="41"/>
      <c r="K14" s="42">
        <v>74.32</v>
      </c>
      <c r="L14" s="42">
        <v>74.83</v>
      </c>
      <c r="M14" s="42">
        <v>74.84</v>
      </c>
      <c r="N14" s="42">
        <v>74.83</v>
      </c>
      <c r="O14" s="43">
        <f t="shared" si="1"/>
        <v>74.705</v>
      </c>
      <c r="P14" s="44">
        <f t="shared" si="9"/>
        <v>0.2567099531</v>
      </c>
      <c r="Q14" s="43">
        <f t="shared" si="2"/>
        <v>0.1283549765</v>
      </c>
      <c r="R14" s="43">
        <f t="shared" si="3"/>
        <v>60.69802731</v>
      </c>
      <c r="V14" s="48"/>
      <c r="W14" s="49">
        <v>10.44</v>
      </c>
      <c r="X14" s="49">
        <v>10.42</v>
      </c>
      <c r="Y14" s="49">
        <v>10.38</v>
      </c>
      <c r="Z14" s="49">
        <v>10.4</v>
      </c>
      <c r="AA14" s="50">
        <f t="shared" si="4"/>
        <v>10.41</v>
      </c>
      <c r="AB14" s="48"/>
      <c r="AC14" s="49">
        <v>0.2052</v>
      </c>
      <c r="AD14" s="49">
        <v>0.204</v>
      </c>
      <c r="AE14" s="49">
        <v>0.204</v>
      </c>
      <c r="AF14" s="49">
        <v>0.204</v>
      </c>
      <c r="AG14" s="50">
        <f t="shared" si="5"/>
        <v>0.2043</v>
      </c>
      <c r="AH14" s="48"/>
      <c r="AI14" s="49">
        <v>0.7964</v>
      </c>
      <c r="AJ14" s="49">
        <v>0.7899</v>
      </c>
      <c r="AK14" s="49">
        <v>0.7861</v>
      </c>
      <c r="AL14" s="49">
        <v>0.7878</v>
      </c>
      <c r="AM14" s="50">
        <f t="shared" si="6"/>
        <v>0.79005</v>
      </c>
      <c r="AN14" s="54"/>
      <c r="AO14" s="55">
        <v>23.27</v>
      </c>
      <c r="AP14" s="55">
        <v>23.14</v>
      </c>
      <c r="AQ14" s="55">
        <v>22.8</v>
      </c>
      <c r="AR14" s="55">
        <v>22.94</v>
      </c>
      <c r="AS14" s="44">
        <f t="shared" si="7"/>
        <v>23.0375</v>
      </c>
      <c r="AV14" s="2"/>
    </row>
    <row r="15">
      <c r="F15" s="37">
        <v>2.0</v>
      </c>
      <c r="I15" s="40">
        <v>79.4722</v>
      </c>
      <c r="J15" s="41"/>
      <c r="K15" s="42">
        <v>74.6</v>
      </c>
      <c r="L15" s="42">
        <v>74.8</v>
      </c>
      <c r="M15" s="42">
        <v>74.3</v>
      </c>
      <c r="N15" s="42">
        <v>74.8</v>
      </c>
      <c r="O15" s="43">
        <f t="shared" si="1"/>
        <v>74.625</v>
      </c>
      <c r="P15" s="44">
        <f t="shared" si="9"/>
        <v>0.2362907813</v>
      </c>
      <c r="Q15" s="43">
        <f t="shared" si="2"/>
        <v>0.1181453907</v>
      </c>
      <c r="R15" s="43">
        <f t="shared" si="3"/>
        <v>71.64179104</v>
      </c>
      <c r="V15" s="48"/>
      <c r="W15" s="49">
        <v>9.823</v>
      </c>
      <c r="X15" s="49">
        <v>9.783</v>
      </c>
      <c r="Y15" s="49">
        <v>9.83</v>
      </c>
      <c r="Z15" s="49">
        <v>9.761</v>
      </c>
      <c r="AA15" s="50">
        <f t="shared" si="4"/>
        <v>9.79925</v>
      </c>
      <c r="AB15" s="48"/>
      <c r="AC15" s="49">
        <v>0.1979</v>
      </c>
      <c r="AD15" s="49">
        <v>0.1975</v>
      </c>
      <c r="AE15" s="49">
        <v>0.1986</v>
      </c>
      <c r="AF15" s="49">
        <v>0.1975</v>
      </c>
      <c r="AG15" s="50">
        <f t="shared" si="5"/>
        <v>0.197875</v>
      </c>
      <c r="AH15" s="48"/>
      <c r="AI15" s="49">
        <v>0.7467</v>
      </c>
      <c r="AJ15" s="49">
        <v>0.7417</v>
      </c>
      <c r="AK15" s="49">
        <v>0.7503</v>
      </c>
      <c r="AL15" s="49">
        <v>0.74</v>
      </c>
      <c r="AM15" s="50">
        <f t="shared" si="6"/>
        <v>0.744675</v>
      </c>
      <c r="AN15" s="54"/>
      <c r="AO15" s="55">
        <v>22.22</v>
      </c>
      <c r="AP15" s="55">
        <v>21.92</v>
      </c>
      <c r="AQ15" s="55">
        <v>22.29</v>
      </c>
      <c r="AR15" s="55">
        <v>21.77</v>
      </c>
      <c r="AS15" s="44">
        <f t="shared" si="7"/>
        <v>22.05</v>
      </c>
      <c r="AV15" s="2"/>
    </row>
    <row r="16">
      <c r="D16" s="37" t="s">
        <v>44</v>
      </c>
      <c r="E16" s="37">
        <v>1.0</v>
      </c>
      <c r="F16" s="37">
        <v>1.0</v>
      </c>
      <c r="G16" s="37">
        <v>1000.0</v>
      </c>
      <c r="H16" s="37">
        <v>1.2</v>
      </c>
      <c r="I16" s="40">
        <v>75.3623</v>
      </c>
      <c r="J16" s="41"/>
      <c r="K16" s="42">
        <v>77.57</v>
      </c>
      <c r="L16" s="42">
        <v>77.57</v>
      </c>
      <c r="M16" s="42">
        <v>77.19</v>
      </c>
      <c r="N16" s="42">
        <v>75.4</v>
      </c>
      <c r="O16" s="43">
        <f t="shared" si="1"/>
        <v>76.9325</v>
      </c>
      <c r="P16" s="44">
        <f t="shared" ref="P16:P23" si="10">_xlfn.STDEV.S(K16:N16)</f>
        <v>1.037251978</v>
      </c>
      <c r="Q16" s="43">
        <f t="shared" si="2"/>
        <v>0.5186259892</v>
      </c>
      <c r="R16" s="43">
        <f t="shared" si="3"/>
        <v>3.717846437</v>
      </c>
      <c r="V16" s="48"/>
      <c r="W16" s="49">
        <v>12.6</v>
      </c>
      <c r="X16" s="49">
        <v>12.6</v>
      </c>
      <c r="Y16" s="49">
        <v>12.54</v>
      </c>
      <c r="Z16" s="49">
        <v>12.75</v>
      </c>
      <c r="AA16" s="50">
        <f t="shared" si="4"/>
        <v>12.6225</v>
      </c>
      <c r="AB16" s="48"/>
      <c r="AC16" s="49">
        <v>0.2205</v>
      </c>
      <c r="AD16" s="49">
        <v>0.2205</v>
      </c>
      <c r="AE16" s="49">
        <v>0.2214</v>
      </c>
      <c r="AF16" s="49">
        <v>0.2254</v>
      </c>
      <c r="AG16" s="50">
        <f t="shared" si="5"/>
        <v>0.22195</v>
      </c>
      <c r="AH16" s="48"/>
      <c r="AI16" s="49">
        <v>0.7343</v>
      </c>
      <c r="AJ16" s="49">
        <v>0.7343</v>
      </c>
      <c r="AK16" s="49">
        <v>0.7342</v>
      </c>
      <c r="AL16" s="49">
        <v>0.7645</v>
      </c>
      <c r="AM16" s="50">
        <f t="shared" si="6"/>
        <v>0.741825</v>
      </c>
      <c r="AN16" s="54"/>
      <c r="AO16" s="55">
        <v>25.95</v>
      </c>
      <c r="AP16" s="55">
        <v>25.95</v>
      </c>
      <c r="AQ16" s="55">
        <v>25.6</v>
      </c>
      <c r="AR16" s="55">
        <v>12.75</v>
      </c>
      <c r="AS16" s="44">
        <f t="shared" si="7"/>
        <v>22.5625</v>
      </c>
      <c r="AV16" s="2"/>
    </row>
    <row r="17">
      <c r="F17" s="37">
        <v>2.0</v>
      </c>
      <c r="I17" s="40">
        <v>75.1209</v>
      </c>
      <c r="J17" s="41"/>
      <c r="K17" s="42">
        <v>77.59</v>
      </c>
      <c r="L17" s="42">
        <v>78.24</v>
      </c>
      <c r="M17" s="42">
        <v>77.19</v>
      </c>
      <c r="N17" s="42">
        <v>77.78</v>
      </c>
      <c r="O17" s="43">
        <f t="shared" si="1"/>
        <v>77.7</v>
      </c>
      <c r="P17" s="44">
        <f t="shared" si="10"/>
        <v>0.4359663596</v>
      </c>
      <c r="Q17" s="43">
        <f t="shared" si="2"/>
        <v>0.2179831798</v>
      </c>
      <c r="R17" s="43">
        <f t="shared" si="3"/>
        <v>21.04524728</v>
      </c>
      <c r="V17" s="48"/>
      <c r="W17" s="49">
        <v>12.77</v>
      </c>
      <c r="X17" s="49">
        <v>12.72</v>
      </c>
      <c r="Y17" s="49">
        <v>12.67</v>
      </c>
      <c r="Z17" s="49">
        <v>12.63</v>
      </c>
      <c r="AA17" s="50">
        <f t="shared" si="4"/>
        <v>12.6975</v>
      </c>
      <c r="AB17" s="48"/>
      <c r="AC17" s="49">
        <v>0.2216</v>
      </c>
      <c r="AD17" s="49">
        <v>0.2201</v>
      </c>
      <c r="AE17" s="49">
        <v>0.2226</v>
      </c>
      <c r="AF17" s="49">
        <v>0.2212</v>
      </c>
      <c r="AG17" s="50">
        <f t="shared" si="5"/>
        <v>0.221375</v>
      </c>
      <c r="AH17" s="48"/>
      <c r="AI17" s="49">
        <v>0.7442</v>
      </c>
      <c r="AJ17" s="49">
        <v>0.7346</v>
      </c>
      <c r="AK17" s="49">
        <v>0.7422</v>
      </c>
      <c r="AL17" s="49">
        <v>0.7341</v>
      </c>
      <c r="AM17" s="50">
        <f t="shared" si="6"/>
        <v>0.738775</v>
      </c>
      <c r="AN17" s="54"/>
      <c r="AO17" s="55">
        <v>26.41</v>
      </c>
      <c r="AP17" s="55">
        <v>26.07</v>
      </c>
      <c r="AQ17" s="55">
        <v>25.83</v>
      </c>
      <c r="AR17" s="55">
        <v>25.63</v>
      </c>
      <c r="AS17" s="44">
        <f t="shared" si="7"/>
        <v>25.985</v>
      </c>
      <c r="AV17" s="2"/>
    </row>
    <row r="18">
      <c r="E18" s="37">
        <v>2.0</v>
      </c>
      <c r="F18" s="37">
        <v>1.0</v>
      </c>
      <c r="I18" s="40">
        <v>76.5716</v>
      </c>
      <c r="J18" s="41"/>
      <c r="K18" s="60">
        <v>76.17</v>
      </c>
      <c r="L18" s="60">
        <v>74.01</v>
      </c>
      <c r="M18" s="60">
        <v>75.77</v>
      </c>
      <c r="N18" s="60">
        <v>74.01</v>
      </c>
      <c r="O18" s="43">
        <f t="shared" si="1"/>
        <v>74.99</v>
      </c>
      <c r="P18" s="44">
        <f t="shared" si="10"/>
        <v>1.143328474</v>
      </c>
      <c r="Q18" s="43">
        <f t="shared" si="2"/>
        <v>0.5716642371</v>
      </c>
      <c r="R18" s="43">
        <f t="shared" si="3"/>
        <v>3.05997552</v>
      </c>
      <c r="V18" s="48"/>
      <c r="W18" s="61">
        <v>0.2069</v>
      </c>
      <c r="X18" s="61">
        <v>0.2375</v>
      </c>
      <c r="Y18" s="61">
        <v>0.214</v>
      </c>
      <c r="Z18" s="61">
        <v>0.2375</v>
      </c>
      <c r="AA18" s="50">
        <f t="shared" si="4"/>
        <v>0.223975</v>
      </c>
      <c r="AB18" s="48"/>
      <c r="AC18" s="61">
        <v>0.2087</v>
      </c>
      <c r="AD18" s="61">
        <v>0.215</v>
      </c>
      <c r="AE18" s="61">
        <v>0.2099</v>
      </c>
      <c r="AF18" s="61">
        <v>0.215</v>
      </c>
      <c r="AG18" s="50">
        <f t="shared" si="5"/>
        <v>0.21215</v>
      </c>
      <c r="AH18" s="48"/>
      <c r="AI18" s="61">
        <v>0.01228</v>
      </c>
      <c r="AJ18" s="61">
        <v>0.01451</v>
      </c>
      <c r="AK18" s="61">
        <v>0.01276</v>
      </c>
      <c r="AL18" s="61">
        <v>0.01451</v>
      </c>
      <c r="AM18" s="50">
        <f t="shared" si="6"/>
        <v>0.013515</v>
      </c>
      <c r="AN18" s="54"/>
      <c r="AO18" s="62">
        <v>1.884</v>
      </c>
      <c r="AP18" s="62">
        <v>2.024</v>
      </c>
      <c r="AQ18" s="62">
        <v>1.917</v>
      </c>
      <c r="AR18" s="62">
        <v>2.024</v>
      </c>
      <c r="AS18" s="44">
        <f t="shared" si="7"/>
        <v>1.96225</v>
      </c>
      <c r="AV18" s="2"/>
    </row>
    <row r="19">
      <c r="F19" s="37">
        <v>2.0</v>
      </c>
      <c r="I19" s="40">
        <v>78.6855</v>
      </c>
      <c r="J19" s="41"/>
      <c r="K19" s="42">
        <v>72.83</v>
      </c>
      <c r="L19" s="42">
        <v>74.16</v>
      </c>
      <c r="M19" s="42">
        <v>74.42</v>
      </c>
      <c r="N19" s="42">
        <v>75.28</v>
      </c>
      <c r="O19" s="43">
        <f t="shared" si="1"/>
        <v>74.1725</v>
      </c>
      <c r="P19" s="44">
        <f t="shared" si="10"/>
        <v>1.014934316</v>
      </c>
      <c r="Q19" s="43">
        <f t="shared" si="2"/>
        <v>0.5074671582</v>
      </c>
      <c r="R19" s="43">
        <f t="shared" si="3"/>
        <v>3.883149558</v>
      </c>
      <c r="V19" s="48"/>
      <c r="W19" s="49">
        <v>10.52</v>
      </c>
      <c r="X19" s="49">
        <v>10.47</v>
      </c>
      <c r="Y19" s="49">
        <v>10.45</v>
      </c>
      <c r="Z19" s="49">
        <v>10.39</v>
      </c>
      <c r="AA19" s="50">
        <f t="shared" si="4"/>
        <v>10.4575</v>
      </c>
      <c r="AB19" s="48"/>
      <c r="AC19" s="49">
        <v>0.2099</v>
      </c>
      <c r="AD19" s="49">
        <v>0.2068</v>
      </c>
      <c r="AE19" s="49">
        <v>0.2062</v>
      </c>
      <c r="AF19" s="49">
        <v>0.2042</v>
      </c>
      <c r="AG19" s="50">
        <f t="shared" si="5"/>
        <v>0.206775</v>
      </c>
      <c r="AH19" s="48"/>
      <c r="AI19" s="49">
        <v>0.653</v>
      </c>
      <c r="AJ19" s="49">
        <v>0.6382</v>
      </c>
      <c r="AK19" s="49">
        <v>0.6348</v>
      </c>
      <c r="AL19" s="49">
        <v>0.6236</v>
      </c>
      <c r="AM19" s="50">
        <f t="shared" si="6"/>
        <v>0.6374</v>
      </c>
      <c r="AN19" s="54"/>
      <c r="AO19" s="55">
        <v>23.2</v>
      </c>
      <c r="AP19" s="55">
        <v>22.86</v>
      </c>
      <c r="AQ19" s="55">
        <v>22.73</v>
      </c>
      <c r="AR19" s="55">
        <v>22.37</v>
      </c>
      <c r="AS19" s="44">
        <f t="shared" si="7"/>
        <v>22.79</v>
      </c>
      <c r="AV19" s="2"/>
    </row>
    <row r="20">
      <c r="E20" s="37">
        <v>3.0</v>
      </c>
      <c r="F20" s="37">
        <v>1.0</v>
      </c>
      <c r="I20" s="40">
        <v>78.2668</v>
      </c>
      <c r="J20" s="41"/>
      <c r="K20" s="42">
        <v>73.56</v>
      </c>
      <c r="L20" s="42">
        <v>71.65</v>
      </c>
      <c r="M20" s="42">
        <v>71.65</v>
      </c>
      <c r="N20" s="42">
        <v>71.65</v>
      </c>
      <c r="O20" s="43">
        <f t="shared" si="1"/>
        <v>72.1275</v>
      </c>
      <c r="P20" s="44">
        <f t="shared" si="10"/>
        <v>0.955</v>
      </c>
      <c r="Q20" s="43">
        <f t="shared" si="2"/>
        <v>0.4775</v>
      </c>
      <c r="R20" s="43">
        <f t="shared" si="3"/>
        <v>4.385844686</v>
      </c>
      <c r="V20" s="48"/>
      <c r="W20" s="49">
        <v>9.434</v>
      </c>
      <c r="X20" s="49">
        <v>9.611</v>
      </c>
      <c r="Y20" s="49">
        <v>9.611</v>
      </c>
      <c r="Z20" s="49">
        <v>9.611</v>
      </c>
      <c r="AA20" s="50">
        <f t="shared" si="4"/>
        <v>9.56675</v>
      </c>
      <c r="AB20" s="48"/>
      <c r="AC20" s="49">
        <v>0.198</v>
      </c>
      <c r="AD20" s="49">
        <v>0.2026</v>
      </c>
      <c r="AE20" s="49">
        <v>0.2026</v>
      </c>
      <c r="AF20" s="49">
        <v>0.2026</v>
      </c>
      <c r="AG20" s="50">
        <f t="shared" si="5"/>
        <v>0.20145</v>
      </c>
      <c r="AH20" s="48"/>
      <c r="AI20" s="49">
        <v>0.5798</v>
      </c>
      <c r="AJ20" s="49">
        <v>0.6063</v>
      </c>
      <c r="AK20" s="49">
        <v>0.6063</v>
      </c>
      <c r="AL20" s="49">
        <v>0.6063</v>
      </c>
      <c r="AM20" s="50">
        <f t="shared" si="6"/>
        <v>0.599675</v>
      </c>
      <c r="AN20" s="54"/>
      <c r="AO20" s="55">
        <v>20.75</v>
      </c>
      <c r="AP20" s="55">
        <v>21.75</v>
      </c>
      <c r="AQ20" s="55">
        <v>21.75</v>
      </c>
      <c r="AR20" s="55">
        <v>21.75</v>
      </c>
      <c r="AS20" s="44">
        <f t="shared" si="7"/>
        <v>21.5</v>
      </c>
      <c r="AV20" s="2"/>
    </row>
    <row r="21">
      <c r="F21" s="37">
        <v>2.0</v>
      </c>
      <c r="I21" s="40">
        <v>77.7793</v>
      </c>
      <c r="J21" s="63"/>
      <c r="K21" s="64">
        <v>61.4</v>
      </c>
      <c r="L21" s="64">
        <v>62.74</v>
      </c>
      <c r="M21" s="64">
        <v>64.44</v>
      </c>
      <c r="N21" s="64">
        <v>61.4</v>
      </c>
      <c r="O21" s="65">
        <f t="shared" si="1"/>
        <v>62.495</v>
      </c>
      <c r="P21" s="66">
        <f t="shared" si="10"/>
        <v>1.442347623</v>
      </c>
      <c r="Q21" s="43">
        <f t="shared" si="2"/>
        <v>0.7211738117</v>
      </c>
      <c r="R21" s="43">
        <f t="shared" si="3"/>
        <v>1.922737979</v>
      </c>
      <c r="V21" s="67"/>
      <c r="W21" s="68">
        <v>0.2445</v>
      </c>
      <c r="X21" s="68">
        <v>0.2133</v>
      </c>
      <c r="Y21" s="68">
        <v>0.1862</v>
      </c>
      <c r="Z21" s="68">
        <v>0.2445</v>
      </c>
      <c r="AA21" s="69">
        <f t="shared" si="4"/>
        <v>0.222125</v>
      </c>
      <c r="AB21" s="67"/>
      <c r="AC21" s="68">
        <v>0.2378</v>
      </c>
      <c r="AD21" s="68">
        <v>0.232</v>
      </c>
      <c r="AE21" s="68">
        <v>0.2254</v>
      </c>
      <c r="AF21" s="68">
        <v>0.2378</v>
      </c>
      <c r="AG21" s="69">
        <f t="shared" si="5"/>
        <v>0.23325</v>
      </c>
      <c r="AH21" s="67"/>
      <c r="AI21" s="68">
        <v>0.018</v>
      </c>
      <c r="AJ21" s="68">
        <v>0.01537</v>
      </c>
      <c r="AK21" s="68">
        <v>0.01306</v>
      </c>
      <c r="AL21" s="68">
        <v>0.018</v>
      </c>
      <c r="AM21" s="69">
        <f t="shared" si="6"/>
        <v>0.0161075</v>
      </c>
      <c r="AN21" s="70"/>
      <c r="AO21" s="71">
        <v>2.017</v>
      </c>
      <c r="AP21" s="71">
        <v>1.877</v>
      </c>
      <c r="AQ21" s="71">
        <v>1.749</v>
      </c>
      <c r="AR21" s="71">
        <v>2.017</v>
      </c>
      <c r="AS21" s="66">
        <f t="shared" si="7"/>
        <v>1.915</v>
      </c>
      <c r="AV21" s="2"/>
    </row>
    <row r="22">
      <c r="D22" s="37" t="s">
        <v>45</v>
      </c>
      <c r="E22" s="37">
        <v>1.0</v>
      </c>
      <c r="F22" s="37">
        <v>1.0</v>
      </c>
      <c r="G22" s="37">
        <v>1000.0</v>
      </c>
      <c r="H22" s="37">
        <v>1.2</v>
      </c>
      <c r="I22" s="40">
        <v>79.8319</v>
      </c>
      <c r="J22" s="41"/>
      <c r="K22" s="60">
        <v>77.8</v>
      </c>
      <c r="L22" s="60">
        <v>69.9</v>
      </c>
      <c r="M22" s="60">
        <v>67.21</v>
      </c>
      <c r="N22" s="60">
        <v>68.5</v>
      </c>
      <c r="O22" s="43">
        <f t="shared" si="1"/>
        <v>70.8525</v>
      </c>
      <c r="P22" s="44">
        <f t="shared" si="10"/>
        <v>4.760149683</v>
      </c>
      <c r="Q22" s="43">
        <f t="shared" si="2"/>
        <v>2.380074841</v>
      </c>
      <c r="R22" s="43">
        <f t="shared" si="3"/>
        <v>0.1765301022</v>
      </c>
      <c r="V22" s="48"/>
      <c r="W22" s="61">
        <v>15.91</v>
      </c>
      <c r="X22" s="61">
        <v>16.37</v>
      </c>
      <c r="Y22" s="61">
        <v>16.47</v>
      </c>
      <c r="Z22" s="61">
        <v>16.43</v>
      </c>
      <c r="AA22" s="50">
        <f t="shared" si="4"/>
        <v>16.295</v>
      </c>
      <c r="AB22" s="48"/>
      <c r="AC22" s="61">
        <v>0.2485</v>
      </c>
      <c r="AD22" s="61">
        <v>0.2757</v>
      </c>
      <c r="AE22" s="61">
        <v>0.2867</v>
      </c>
      <c r="AF22" s="61">
        <v>0.2813</v>
      </c>
      <c r="AG22" s="50">
        <f t="shared" si="5"/>
        <v>0.27305</v>
      </c>
      <c r="AH22" s="48"/>
      <c r="AI22" s="61">
        <v>0.536</v>
      </c>
      <c r="AJ22" s="61">
        <v>0.6137</v>
      </c>
      <c r="AK22" s="61">
        <v>0.6422</v>
      </c>
      <c r="AL22" s="61">
        <v>0.6288</v>
      </c>
      <c r="AM22" s="50">
        <f t="shared" si="6"/>
        <v>0.605175</v>
      </c>
      <c r="AN22" s="54"/>
      <c r="AO22" s="62">
        <v>30.62</v>
      </c>
      <c r="AP22" s="62">
        <v>30.61</v>
      </c>
      <c r="AQ22" s="62">
        <v>30.28</v>
      </c>
      <c r="AR22" s="62">
        <v>30.49</v>
      </c>
      <c r="AS22" s="44">
        <f t="shared" si="7"/>
        <v>30.5</v>
      </c>
      <c r="AV22" s="2"/>
    </row>
    <row r="23">
      <c r="F23" s="37">
        <v>2.0</v>
      </c>
      <c r="I23" s="40">
        <v>78.2913</v>
      </c>
      <c r="J23" s="41"/>
      <c r="K23" s="60">
        <v>76.53</v>
      </c>
      <c r="L23" s="60">
        <v>78.09</v>
      </c>
      <c r="M23" s="60">
        <v>77.53</v>
      </c>
      <c r="N23" s="60">
        <v>77.47</v>
      </c>
      <c r="O23" s="43">
        <f t="shared" si="1"/>
        <v>77.405</v>
      </c>
      <c r="P23" s="44">
        <f t="shared" si="10"/>
        <v>0.6467096206</v>
      </c>
      <c r="Q23" s="43">
        <f t="shared" si="2"/>
        <v>0.3233548103</v>
      </c>
      <c r="R23" s="43">
        <f t="shared" si="3"/>
        <v>9.564039213</v>
      </c>
      <c r="V23" s="48"/>
      <c r="W23" s="61">
        <v>2.671</v>
      </c>
      <c r="X23" s="61">
        <v>2.548</v>
      </c>
      <c r="Y23" s="61">
        <v>2.59</v>
      </c>
      <c r="Z23" s="61">
        <v>2.62</v>
      </c>
      <c r="AA23" s="50">
        <f t="shared" si="4"/>
        <v>2.60725</v>
      </c>
      <c r="AB23" s="48"/>
      <c r="AC23" s="61">
        <v>0.2676</v>
      </c>
      <c r="AD23" s="61">
        <v>0.2619</v>
      </c>
      <c r="AE23" s="61">
        <v>0.2639</v>
      </c>
      <c r="AF23" s="61">
        <v>0.2644</v>
      </c>
      <c r="AG23" s="50">
        <f t="shared" si="5"/>
        <v>0.26445</v>
      </c>
      <c r="AH23" s="48"/>
      <c r="AI23" s="61">
        <v>0.09148</v>
      </c>
      <c r="AJ23" s="61">
        <v>0.0855</v>
      </c>
      <c r="AK23" s="61">
        <v>0.08755</v>
      </c>
      <c r="AL23" s="61">
        <v>0.08863</v>
      </c>
      <c r="AM23" s="50">
        <f t="shared" si="6"/>
        <v>0.08829</v>
      </c>
      <c r="AN23" s="54"/>
      <c r="AO23" s="62">
        <v>7.838</v>
      </c>
      <c r="AP23" s="62">
        <v>7.627</v>
      </c>
      <c r="AQ23" s="62">
        <v>7.699</v>
      </c>
      <c r="AR23" s="62">
        <v>7.751</v>
      </c>
      <c r="AS23" s="44">
        <f t="shared" si="7"/>
        <v>7.72875</v>
      </c>
      <c r="AV23" s="2"/>
    </row>
    <row r="24">
      <c r="E24" s="37">
        <v>2.0</v>
      </c>
      <c r="F24" s="37">
        <v>1.0</v>
      </c>
      <c r="I24" s="40">
        <v>80.7518</v>
      </c>
      <c r="J24" s="41"/>
      <c r="K24" s="42">
        <v>72.45</v>
      </c>
      <c r="L24" s="42">
        <v>72.45</v>
      </c>
      <c r="M24" s="42">
        <v>71.07</v>
      </c>
      <c r="N24" s="42">
        <v>72.64</v>
      </c>
      <c r="O24" s="43">
        <f t="shared" si="1"/>
        <v>72.1525</v>
      </c>
      <c r="P24" s="44">
        <f>STDEV(K24:N24)</f>
        <v>0.7272035478</v>
      </c>
      <c r="Q24" s="43">
        <f t="shared" si="2"/>
        <v>0.3636017739</v>
      </c>
      <c r="R24" s="43">
        <f t="shared" si="3"/>
        <v>7.563938921</v>
      </c>
      <c r="V24" s="48"/>
      <c r="W24" s="49">
        <v>12.86</v>
      </c>
      <c r="X24" s="49">
        <v>12.86</v>
      </c>
      <c r="Y24" s="49">
        <v>12.92</v>
      </c>
      <c r="Z24" s="49">
        <v>12.8</v>
      </c>
      <c r="AA24" s="50">
        <f t="shared" si="4"/>
        <v>12.86</v>
      </c>
      <c r="AB24" s="48"/>
      <c r="AC24" s="49">
        <v>0.2373</v>
      </c>
      <c r="AD24" s="49">
        <v>0.2373</v>
      </c>
      <c r="AE24" s="49">
        <v>0.2411</v>
      </c>
      <c r="AF24" s="49">
        <v>0.2368</v>
      </c>
      <c r="AG24" s="50">
        <f t="shared" si="5"/>
        <v>0.238125</v>
      </c>
      <c r="AH24" s="48"/>
      <c r="AI24" s="49">
        <v>0.4651</v>
      </c>
      <c r="AJ24" s="49">
        <v>0.4651</v>
      </c>
      <c r="AK24" s="49">
        <v>0.4763</v>
      </c>
      <c r="AL24" s="49">
        <v>0.4618</v>
      </c>
      <c r="AM24" s="50">
        <f t="shared" si="6"/>
        <v>0.467075</v>
      </c>
      <c r="AN24" s="54"/>
      <c r="AO24" s="55">
        <v>25.71</v>
      </c>
      <c r="AP24" s="55">
        <v>25.71</v>
      </c>
      <c r="AQ24" s="55">
        <v>25.95</v>
      </c>
      <c r="AR24" s="55">
        <v>25.48</v>
      </c>
      <c r="AS24" s="44">
        <f t="shared" si="7"/>
        <v>25.7125</v>
      </c>
      <c r="AV24" s="2"/>
    </row>
    <row r="25">
      <c r="F25" s="37">
        <v>2.0</v>
      </c>
      <c r="I25" s="40">
        <v>81.5126</v>
      </c>
      <c r="J25" s="41"/>
      <c r="K25" s="72">
        <v>67.48</v>
      </c>
      <c r="L25" s="60">
        <v>68.19</v>
      </c>
      <c r="M25" s="60">
        <v>68.0</v>
      </c>
      <c r="N25" s="60">
        <v>67.75</v>
      </c>
      <c r="O25" s="44">
        <f t="shared" si="1"/>
        <v>67.855</v>
      </c>
      <c r="P25" s="44">
        <f t="shared" ref="P25:P33" si="11">_xlfn.STDEV.S(K25:N25)</f>
        <v>0.3081666216</v>
      </c>
      <c r="Q25" s="43">
        <f t="shared" si="2"/>
        <v>0.1540833108</v>
      </c>
      <c r="R25" s="43">
        <f t="shared" si="3"/>
        <v>42.12004212</v>
      </c>
      <c r="V25" s="48"/>
      <c r="W25" s="73">
        <v>12.18</v>
      </c>
      <c r="X25" s="73">
        <v>12.07</v>
      </c>
      <c r="Y25" s="73">
        <v>12.02</v>
      </c>
      <c r="Z25" s="73">
        <v>12.16</v>
      </c>
      <c r="AA25" s="50">
        <f t="shared" si="4"/>
        <v>12.1075</v>
      </c>
      <c r="AB25" s="48"/>
      <c r="AC25" s="73">
        <v>0.2424</v>
      </c>
      <c r="AD25" s="73">
        <v>0.2404</v>
      </c>
      <c r="AE25" s="73">
        <v>0.2409</v>
      </c>
      <c r="AF25" s="73">
        <v>0.2416</v>
      </c>
      <c r="AG25" s="50">
        <f t="shared" si="5"/>
        <v>0.241325</v>
      </c>
      <c r="AH25" s="48"/>
      <c r="AI25" s="73">
        <v>0.4732</v>
      </c>
      <c r="AJ25" s="73">
        <v>0.464</v>
      </c>
      <c r="AK25" s="73">
        <v>0.4634</v>
      </c>
      <c r="AL25" s="73">
        <v>0.4704</v>
      </c>
      <c r="AM25" s="50">
        <f t="shared" si="6"/>
        <v>0.46775</v>
      </c>
      <c r="AN25" s="54"/>
      <c r="AO25" s="74">
        <v>25.33</v>
      </c>
      <c r="AP25" s="74">
        <v>24.81</v>
      </c>
      <c r="AQ25" s="74">
        <v>24.59</v>
      </c>
      <c r="AR25" s="74">
        <v>25.21</v>
      </c>
      <c r="AS25" s="44">
        <f t="shared" si="7"/>
        <v>24.985</v>
      </c>
      <c r="AV25" s="2"/>
    </row>
    <row r="26">
      <c r="E26" s="37">
        <v>3.0</v>
      </c>
      <c r="F26" s="37">
        <v>1.0</v>
      </c>
      <c r="I26" s="40">
        <v>81.0136</v>
      </c>
      <c r="J26" s="41"/>
      <c r="K26" s="42">
        <v>71.78</v>
      </c>
      <c r="L26" s="42">
        <v>72.16</v>
      </c>
      <c r="M26" s="42">
        <v>73.23</v>
      </c>
      <c r="N26" s="42">
        <v>72.53</v>
      </c>
      <c r="O26" s="43">
        <f t="shared" si="1"/>
        <v>72.425</v>
      </c>
      <c r="P26" s="44">
        <f t="shared" si="11"/>
        <v>0.6178726945</v>
      </c>
      <c r="Q26" s="43">
        <f t="shared" si="2"/>
        <v>0.3089363473</v>
      </c>
      <c r="R26" s="43">
        <f t="shared" si="3"/>
        <v>10.47760412</v>
      </c>
      <c r="V26" s="48"/>
      <c r="W26" s="49">
        <v>15.65</v>
      </c>
      <c r="X26" s="49">
        <v>15.61</v>
      </c>
      <c r="Y26" s="49">
        <v>15.39</v>
      </c>
      <c r="Z26" s="49">
        <v>15.56</v>
      </c>
      <c r="AA26" s="50">
        <f t="shared" si="4"/>
        <v>15.5525</v>
      </c>
      <c r="AB26" s="48"/>
      <c r="AC26" s="49">
        <v>0.264</v>
      </c>
      <c r="AD26" s="49">
        <v>0.2629</v>
      </c>
      <c r="AE26" s="49">
        <v>0.2598</v>
      </c>
      <c r="AF26" s="49">
        <v>0.2618</v>
      </c>
      <c r="AG26" s="50">
        <f t="shared" si="5"/>
        <v>0.262125</v>
      </c>
      <c r="AH26" s="48"/>
      <c r="AI26" s="49">
        <v>0.5714</v>
      </c>
      <c r="AJ26" s="49">
        <v>0.5671</v>
      </c>
      <c r="AK26" s="49">
        <v>0.551</v>
      </c>
      <c r="AL26" s="49">
        <v>0.5621</v>
      </c>
      <c r="AM26" s="50">
        <f t="shared" si="6"/>
        <v>0.5629</v>
      </c>
      <c r="AN26" s="54"/>
      <c r="AO26" s="55">
        <v>29.71</v>
      </c>
      <c r="AP26" s="55">
        <v>29.57</v>
      </c>
      <c r="AQ26" s="55">
        <v>28.77</v>
      </c>
      <c r="AR26" s="55">
        <v>29.36</v>
      </c>
      <c r="AS26" s="44">
        <f t="shared" si="7"/>
        <v>29.3525</v>
      </c>
      <c r="AV26" s="2"/>
    </row>
    <row r="27">
      <c r="F27" s="37">
        <v>2.0</v>
      </c>
      <c r="I27" s="40">
        <v>80.5936</v>
      </c>
      <c r="J27" s="41"/>
      <c r="K27" s="42">
        <v>70.61</v>
      </c>
      <c r="L27" s="42">
        <v>72.07</v>
      </c>
      <c r="M27" s="42">
        <v>71.83</v>
      </c>
      <c r="N27" s="42">
        <v>71.94</v>
      </c>
      <c r="O27" s="43">
        <f t="shared" si="1"/>
        <v>71.6125</v>
      </c>
      <c r="P27" s="44">
        <f t="shared" si="11"/>
        <v>0.6754936467</v>
      </c>
      <c r="Q27" s="43">
        <f t="shared" si="2"/>
        <v>0.3377468233</v>
      </c>
      <c r="R27" s="43">
        <f t="shared" si="3"/>
        <v>8.76632271</v>
      </c>
      <c r="V27" s="48"/>
      <c r="W27" s="49">
        <v>15.88</v>
      </c>
      <c r="X27" s="49">
        <v>15.65</v>
      </c>
      <c r="Y27" s="49">
        <v>15.76</v>
      </c>
      <c r="Z27" s="49">
        <v>15.71</v>
      </c>
      <c r="AA27" s="50">
        <f t="shared" si="4"/>
        <v>15.75</v>
      </c>
      <c r="AB27" s="48"/>
      <c r="AC27" s="49">
        <v>0.2689</v>
      </c>
      <c r="AD27" s="49">
        <v>0.2646</v>
      </c>
      <c r="AE27" s="49">
        <v>0.2654</v>
      </c>
      <c r="AF27" s="49">
        <v>0.265</v>
      </c>
      <c r="AG27" s="50">
        <f t="shared" si="5"/>
        <v>0.265975</v>
      </c>
      <c r="AH27" s="48"/>
      <c r="AI27" s="49">
        <v>0.5894</v>
      </c>
      <c r="AJ27" s="49">
        <v>0.5691</v>
      </c>
      <c r="AK27" s="49">
        <v>0.5752</v>
      </c>
      <c r="AL27" s="49">
        <v>0.5725</v>
      </c>
      <c r="AM27" s="50">
        <f t="shared" si="6"/>
        <v>0.57655</v>
      </c>
      <c r="AN27" s="54"/>
      <c r="AO27" s="55">
        <v>30.13</v>
      </c>
      <c r="AP27" s="55">
        <v>29.28</v>
      </c>
      <c r="AQ27" s="55">
        <v>29.68</v>
      </c>
      <c r="AR27" s="55">
        <v>29.51</v>
      </c>
      <c r="AS27" s="44">
        <f t="shared" si="7"/>
        <v>29.65</v>
      </c>
      <c r="AV27" s="2"/>
    </row>
    <row r="28">
      <c r="D28" s="75" t="s">
        <v>46</v>
      </c>
      <c r="E28" s="37">
        <v>1.0</v>
      </c>
      <c r="F28" s="37">
        <v>1.0</v>
      </c>
      <c r="G28" s="37">
        <v>1000.0</v>
      </c>
      <c r="H28" s="37">
        <v>1.2</v>
      </c>
      <c r="I28" s="40">
        <v>79.7447</v>
      </c>
      <c r="J28" s="41"/>
      <c r="K28" s="42">
        <v>71.14</v>
      </c>
      <c r="L28" s="42">
        <v>71.16</v>
      </c>
      <c r="M28" s="42">
        <v>70.81</v>
      </c>
      <c r="N28" s="42">
        <v>71.09</v>
      </c>
      <c r="O28" s="43">
        <f t="shared" si="1"/>
        <v>71.05</v>
      </c>
      <c r="P28" s="44">
        <f t="shared" si="11"/>
        <v>0.1626857912</v>
      </c>
      <c r="Q28" s="43">
        <f t="shared" si="2"/>
        <v>0.08134289561</v>
      </c>
      <c r="R28" s="43">
        <f t="shared" si="3"/>
        <v>151.1335013</v>
      </c>
      <c r="V28" s="48"/>
      <c r="W28" s="49">
        <v>24.13</v>
      </c>
      <c r="X28" s="49">
        <v>23.89</v>
      </c>
      <c r="Y28" s="49">
        <v>23.64</v>
      </c>
      <c r="Z28" s="49">
        <v>23.83</v>
      </c>
      <c r="AA28" s="50">
        <f t="shared" si="4"/>
        <v>23.8725</v>
      </c>
      <c r="AB28" s="48"/>
      <c r="AC28" s="49">
        <v>0.328</v>
      </c>
      <c r="AD28" s="49">
        <v>0.328</v>
      </c>
      <c r="AE28" s="49">
        <v>0.3291</v>
      </c>
      <c r="AF28" s="49">
        <v>0.3282</v>
      </c>
      <c r="AG28" s="50">
        <f t="shared" si="5"/>
        <v>0.328325</v>
      </c>
      <c r="AH28" s="48"/>
      <c r="AI28" s="49">
        <v>0.6612</v>
      </c>
      <c r="AJ28" s="49">
        <v>0.6545</v>
      </c>
      <c r="AK28" s="49">
        <v>0.6508</v>
      </c>
      <c r="AL28" s="49">
        <v>0.6533</v>
      </c>
      <c r="AM28" s="50">
        <f t="shared" si="6"/>
        <v>0.65495</v>
      </c>
      <c r="AN28" s="54"/>
      <c r="AO28" s="55">
        <v>39.82</v>
      </c>
      <c r="AP28" s="55">
        <v>39.18</v>
      </c>
      <c r="AQ28" s="56">
        <v>38.53</v>
      </c>
      <c r="AR28" s="55">
        <v>39.0</v>
      </c>
      <c r="AS28" s="44">
        <f t="shared" si="7"/>
        <v>39.1325</v>
      </c>
      <c r="AV28" s="2"/>
    </row>
    <row r="29">
      <c r="F29" s="37">
        <v>2.0</v>
      </c>
      <c r="I29" s="40">
        <v>81.3515</v>
      </c>
      <c r="J29" s="41"/>
      <c r="K29" s="42">
        <v>72.35</v>
      </c>
      <c r="L29" s="42">
        <v>72.37</v>
      </c>
      <c r="M29" s="42">
        <v>72.3</v>
      </c>
      <c r="N29" s="42">
        <v>71.56</v>
      </c>
      <c r="O29" s="43">
        <f t="shared" si="1"/>
        <v>72.145</v>
      </c>
      <c r="P29" s="44">
        <f t="shared" si="11"/>
        <v>0.3911095328</v>
      </c>
      <c r="Q29" s="43">
        <f t="shared" si="2"/>
        <v>0.1955547664</v>
      </c>
      <c r="R29" s="43">
        <f t="shared" si="3"/>
        <v>26.14948791</v>
      </c>
      <c r="V29" s="48"/>
      <c r="W29" s="49">
        <v>23.45</v>
      </c>
      <c r="X29" s="49">
        <v>23.27</v>
      </c>
      <c r="Y29" s="49">
        <v>23.55</v>
      </c>
      <c r="Z29" s="49">
        <v>23.84</v>
      </c>
      <c r="AA29" s="50">
        <f t="shared" si="4"/>
        <v>23.5275</v>
      </c>
      <c r="AB29" s="48"/>
      <c r="AC29" s="49">
        <v>0.3226</v>
      </c>
      <c r="AD29" s="49">
        <v>0.3225</v>
      </c>
      <c r="AE29" s="49">
        <v>0.3228</v>
      </c>
      <c r="AF29" s="49">
        <v>0.3251</v>
      </c>
      <c r="AG29" s="50">
        <f t="shared" si="5"/>
        <v>0.32325</v>
      </c>
      <c r="AH29" s="48"/>
      <c r="AI29" s="49">
        <v>0.6317</v>
      </c>
      <c r="AJ29" s="49">
        <v>0.6269</v>
      </c>
      <c r="AK29" s="49">
        <v>0.6349</v>
      </c>
      <c r="AL29" s="49">
        <v>0.6495</v>
      </c>
      <c r="AM29" s="50">
        <f t="shared" si="6"/>
        <v>0.63575</v>
      </c>
      <c r="AN29" s="54"/>
      <c r="AO29" s="55">
        <v>38.38</v>
      </c>
      <c r="AP29" s="55">
        <v>37.94</v>
      </c>
      <c r="AQ29" s="55">
        <v>38.64</v>
      </c>
      <c r="AR29" s="55">
        <v>39.44</v>
      </c>
      <c r="AS29" s="44">
        <f t="shared" si="7"/>
        <v>38.6</v>
      </c>
      <c r="AV29" s="2"/>
    </row>
    <row r="30">
      <c r="E30" s="37">
        <v>2.0</v>
      </c>
      <c r="F30" s="37">
        <v>1.0</v>
      </c>
      <c r="I30" s="40">
        <v>80.9471</v>
      </c>
      <c r="J30" s="41"/>
      <c r="K30" s="42">
        <v>71.79</v>
      </c>
      <c r="L30" s="42">
        <v>71.79</v>
      </c>
      <c r="M30" s="42">
        <v>71.46</v>
      </c>
      <c r="N30" s="42">
        <v>73.78</v>
      </c>
      <c r="O30" s="43">
        <f t="shared" si="1"/>
        <v>72.205</v>
      </c>
      <c r="P30" s="44">
        <f t="shared" si="11"/>
        <v>1.061461257</v>
      </c>
      <c r="Q30" s="43">
        <f t="shared" si="2"/>
        <v>0.5307306285</v>
      </c>
      <c r="R30" s="43">
        <f t="shared" si="3"/>
        <v>3.550190823</v>
      </c>
      <c r="V30" s="48"/>
      <c r="W30" s="49">
        <v>24.3</v>
      </c>
      <c r="X30" s="49">
        <v>24.02</v>
      </c>
      <c r="Y30" s="49">
        <v>24.44</v>
      </c>
      <c r="Z30" s="49">
        <v>24.08</v>
      </c>
      <c r="AA30" s="50">
        <f t="shared" si="4"/>
        <v>24.21</v>
      </c>
      <c r="AB30" s="48"/>
      <c r="AC30" s="49">
        <v>0.3279</v>
      </c>
      <c r="AD30" s="49">
        <v>0.3278</v>
      </c>
      <c r="AE30" s="49">
        <v>0.3289</v>
      </c>
      <c r="AF30" s="49">
        <v>0.3212</v>
      </c>
      <c r="AG30" s="50">
        <f t="shared" si="5"/>
        <v>0.32645</v>
      </c>
      <c r="AH30" s="48"/>
      <c r="AI30" s="49">
        <v>0.6599</v>
      </c>
      <c r="AJ30" s="49">
        <v>0.6522</v>
      </c>
      <c r="AK30" s="49">
        <v>0.6666</v>
      </c>
      <c r="AL30" s="49">
        <v>0.6361</v>
      </c>
      <c r="AM30" s="50">
        <f t="shared" si="6"/>
        <v>0.6537</v>
      </c>
      <c r="AN30" s="54"/>
      <c r="AO30" s="55">
        <v>39.8</v>
      </c>
      <c r="AP30" s="55">
        <v>39.06</v>
      </c>
      <c r="AQ30" s="55">
        <v>40.15</v>
      </c>
      <c r="AR30" s="55">
        <v>39.29</v>
      </c>
      <c r="AS30" s="44">
        <f t="shared" si="7"/>
        <v>39.575</v>
      </c>
      <c r="AV30" s="2"/>
    </row>
    <row r="31">
      <c r="F31" s="37">
        <v>2.0</v>
      </c>
      <c r="I31" s="40">
        <v>81.25</v>
      </c>
      <c r="J31" s="41"/>
      <c r="K31" s="42">
        <v>72.36</v>
      </c>
      <c r="L31" s="42">
        <v>72.5</v>
      </c>
      <c r="M31" s="42">
        <v>72.2</v>
      </c>
      <c r="N31" s="42">
        <v>72.45</v>
      </c>
      <c r="O31" s="43">
        <f t="shared" si="1"/>
        <v>72.3775</v>
      </c>
      <c r="P31" s="44">
        <f t="shared" si="11"/>
        <v>0.1317510278</v>
      </c>
      <c r="Q31" s="43">
        <f t="shared" si="2"/>
        <v>0.06587551391</v>
      </c>
      <c r="R31" s="43">
        <f t="shared" si="3"/>
        <v>230.4368699</v>
      </c>
      <c r="V31" s="48"/>
      <c r="W31" s="49">
        <v>24.16</v>
      </c>
      <c r="X31" s="49">
        <v>23.59</v>
      </c>
      <c r="Y31" s="49">
        <v>24.23</v>
      </c>
      <c r="Z31" s="49">
        <v>24.08</v>
      </c>
      <c r="AA31" s="50">
        <f t="shared" si="4"/>
        <v>24.015</v>
      </c>
      <c r="AB31" s="48"/>
      <c r="AC31" s="49">
        <v>0.3255</v>
      </c>
      <c r="AD31" s="49">
        <v>0.3251</v>
      </c>
      <c r="AE31" s="49">
        <v>0.326</v>
      </c>
      <c r="AF31" s="49">
        <v>0.3252</v>
      </c>
      <c r="AG31" s="50">
        <f t="shared" si="5"/>
        <v>0.32545</v>
      </c>
      <c r="AH31" s="48"/>
      <c r="AI31" s="49">
        <v>0.6509</v>
      </c>
      <c r="AJ31" s="49">
        <v>0.6342</v>
      </c>
      <c r="AK31" s="49">
        <v>0.6541</v>
      </c>
      <c r="AL31" s="49">
        <v>0.6477</v>
      </c>
      <c r="AM31" s="50">
        <f t="shared" si="6"/>
        <v>0.646725</v>
      </c>
      <c r="AN31" s="54"/>
      <c r="AO31" s="55">
        <v>39.56</v>
      </c>
      <c r="AP31" s="55">
        <v>38.08</v>
      </c>
      <c r="AQ31" s="55">
        <v>39.73</v>
      </c>
      <c r="AR31" s="55">
        <v>39.33</v>
      </c>
      <c r="AS31" s="44">
        <f t="shared" si="7"/>
        <v>39.175</v>
      </c>
      <c r="AV31" s="2"/>
    </row>
    <row r="32">
      <c r="E32" s="37">
        <v>3.0</v>
      </c>
      <c r="F32" s="37">
        <v>1.0</v>
      </c>
      <c r="I32" s="76">
        <v>80.4871</v>
      </c>
      <c r="J32" s="41"/>
      <c r="K32" s="60">
        <v>73.41</v>
      </c>
      <c r="L32" s="60">
        <v>70.26</v>
      </c>
      <c r="M32" s="60">
        <v>70.26</v>
      </c>
      <c r="N32" s="60">
        <v>69.45</v>
      </c>
      <c r="O32" s="43">
        <f t="shared" si="1"/>
        <v>70.845</v>
      </c>
      <c r="P32" s="44">
        <f t="shared" si="11"/>
        <v>1.75211301</v>
      </c>
      <c r="Q32" s="43">
        <f t="shared" si="2"/>
        <v>0.876056505</v>
      </c>
      <c r="R32" s="43">
        <f t="shared" si="3"/>
        <v>1.302974038</v>
      </c>
      <c r="V32" s="48"/>
      <c r="W32" s="61">
        <v>24.73</v>
      </c>
      <c r="X32" s="61">
        <v>25.17</v>
      </c>
      <c r="Y32" s="61">
        <v>25.17</v>
      </c>
      <c r="Z32" s="61">
        <v>25.13</v>
      </c>
      <c r="AA32" s="50">
        <f t="shared" si="4"/>
        <v>25.05</v>
      </c>
      <c r="AB32" s="48"/>
      <c r="AC32" s="61">
        <v>0.324</v>
      </c>
      <c r="AD32" s="61">
        <v>0.3391</v>
      </c>
      <c r="AE32" s="61">
        <v>0.3391</v>
      </c>
      <c r="AF32" s="61">
        <v>0.3433</v>
      </c>
      <c r="AG32" s="50">
        <f t="shared" si="5"/>
        <v>0.336375</v>
      </c>
      <c r="AH32" s="48"/>
      <c r="AI32" s="61">
        <v>0.6568</v>
      </c>
      <c r="AJ32" s="61">
        <v>0.6985</v>
      </c>
      <c r="AK32" s="61">
        <v>0.6985</v>
      </c>
      <c r="AL32" s="61">
        <v>0.7054</v>
      </c>
      <c r="AM32" s="50">
        <f t="shared" si="6"/>
        <v>0.6898</v>
      </c>
      <c r="AN32" s="54"/>
      <c r="AO32" s="62">
        <v>40.65</v>
      </c>
      <c r="AP32" s="62">
        <v>40.52</v>
      </c>
      <c r="AQ32" s="62">
        <v>40.52</v>
      </c>
      <c r="AR32" s="62">
        <v>40.09</v>
      </c>
      <c r="AS32" s="77">
        <f t="shared" si="7"/>
        <v>40.445</v>
      </c>
      <c r="AV32" s="2"/>
    </row>
    <row r="33">
      <c r="F33" s="37">
        <v>2.0</v>
      </c>
      <c r="I33" s="40">
        <v>81.8862</v>
      </c>
      <c r="J33" s="41"/>
      <c r="K33" s="42">
        <v>70.92</v>
      </c>
      <c r="L33" s="42">
        <v>70.98</v>
      </c>
      <c r="M33" s="42">
        <v>71.04</v>
      </c>
      <c r="N33" s="42">
        <v>71.01</v>
      </c>
      <c r="O33" s="43">
        <f t="shared" si="1"/>
        <v>70.9875</v>
      </c>
      <c r="P33" s="44">
        <f t="shared" si="11"/>
        <v>0.05123475383</v>
      </c>
      <c r="Q33" s="43">
        <f t="shared" si="2"/>
        <v>0.02561737691</v>
      </c>
      <c r="R33" s="43">
        <f t="shared" si="3"/>
        <v>1523.809524</v>
      </c>
      <c r="V33" s="48"/>
      <c r="W33" s="49">
        <v>23.78</v>
      </c>
      <c r="X33" s="49">
        <v>23.33</v>
      </c>
      <c r="Y33" s="49">
        <v>23.64</v>
      </c>
      <c r="Z33" s="49">
        <v>23.45</v>
      </c>
      <c r="AA33" s="50">
        <f t="shared" si="4"/>
        <v>23.55</v>
      </c>
      <c r="AB33" s="48"/>
      <c r="AC33" s="49">
        <v>0.3274</v>
      </c>
      <c r="AD33" s="49">
        <v>0.3272</v>
      </c>
      <c r="AE33" s="49">
        <v>0.327</v>
      </c>
      <c r="AF33" s="49">
        <v>0.3271</v>
      </c>
      <c r="AG33" s="50">
        <f t="shared" si="5"/>
        <v>0.327175</v>
      </c>
      <c r="AH33" s="48"/>
      <c r="AI33" s="49">
        <v>0.6536</v>
      </c>
      <c r="AJ33" s="49">
        <v>0.6408</v>
      </c>
      <c r="AK33" s="49">
        <v>0.6486</v>
      </c>
      <c r="AL33" s="49">
        <v>0.6438</v>
      </c>
      <c r="AM33" s="50">
        <f t="shared" si="6"/>
        <v>0.6467</v>
      </c>
      <c r="AN33" s="54"/>
      <c r="AO33" s="55">
        <v>39.21</v>
      </c>
      <c r="AP33" s="55">
        <v>38.05</v>
      </c>
      <c r="AQ33" s="55">
        <v>38.83</v>
      </c>
      <c r="AR33" s="55">
        <v>38.35</v>
      </c>
      <c r="AS33" s="44">
        <f t="shared" si="7"/>
        <v>38.61</v>
      </c>
      <c r="AV33" s="2"/>
    </row>
    <row r="34" ht="3.75" customHeight="1">
      <c r="A34" s="78"/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43">
        <f t="shared" si="2"/>
        <v>0</v>
      </c>
      <c r="R34" s="43" t="str">
        <f t="shared" si="3"/>
        <v>#DIV/0!</v>
      </c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78"/>
      <c r="AR34" s="78"/>
      <c r="AS34" s="78"/>
      <c r="AT34" s="78"/>
      <c r="AU34" s="78"/>
      <c r="AV34" s="78"/>
      <c r="AW34" s="78"/>
      <c r="AX34" s="78"/>
      <c r="AY34" s="78"/>
      <c r="AZ34" s="78"/>
      <c r="BA34" s="78"/>
      <c r="BB34" s="78"/>
      <c r="BC34" s="78"/>
      <c r="BD34" s="78"/>
      <c r="BE34" s="78"/>
      <c r="BF34" s="78"/>
      <c r="BG34" s="78"/>
      <c r="BH34" s="78"/>
      <c r="BI34" s="78"/>
    </row>
    <row r="35">
      <c r="A35" s="36" t="s">
        <v>47</v>
      </c>
      <c r="B35" s="37" t="s">
        <v>48</v>
      </c>
      <c r="C35" s="37" t="s">
        <v>38</v>
      </c>
      <c r="D35" s="58" t="s">
        <v>42</v>
      </c>
      <c r="E35" s="37">
        <v>1.0</v>
      </c>
      <c r="F35" s="37">
        <v>1.0</v>
      </c>
      <c r="G35" s="37">
        <v>768.1</v>
      </c>
      <c r="H35" s="37">
        <v>1.2</v>
      </c>
      <c r="I35" s="40">
        <v>80.0</v>
      </c>
      <c r="J35" s="54"/>
      <c r="K35" s="79">
        <v>18.7</v>
      </c>
      <c r="L35" s="79">
        <v>19.24</v>
      </c>
      <c r="M35" s="79">
        <v>19.24</v>
      </c>
      <c r="N35" s="79">
        <v>18.02</v>
      </c>
      <c r="O35" s="80">
        <f t="shared" ref="O35:O58" si="12">AVERAGE(K35:N35)</f>
        <v>18.8</v>
      </c>
      <c r="P35" s="80">
        <f t="shared" ref="P35:P58" si="13">STDEV(K35:N35)</f>
        <v>0.578964593</v>
      </c>
      <c r="Q35" s="43">
        <f t="shared" si="2"/>
        <v>0.2894822965</v>
      </c>
      <c r="R35" s="43">
        <f t="shared" si="3"/>
        <v>11.93317422</v>
      </c>
      <c r="S35" s="81">
        <v>22.1</v>
      </c>
      <c r="T35" s="82">
        <f>1/((SUM(R35:R58)^0.5))</f>
        <v>0.005978042178</v>
      </c>
      <c r="U35" s="82">
        <f>IFERROR(__xludf.DUMMYFUNCTION("AVERAGE.WEIGHTED(O35:O58,R35:R58)"),21.977817222196556)</f>
        <v>21.97781722</v>
      </c>
      <c r="V35" s="48"/>
      <c r="W35" s="83">
        <v>2.941</v>
      </c>
      <c r="X35" s="83">
        <v>3.002</v>
      </c>
      <c r="Y35" s="83">
        <v>3.002</v>
      </c>
      <c r="Z35" s="83">
        <v>3.063</v>
      </c>
      <c r="AA35" s="84">
        <f t="shared" ref="AA35:AA58" si="14">AVERAGE(W35:Z35)</f>
        <v>3.002</v>
      </c>
      <c r="AB35" s="48"/>
      <c r="AC35" s="83">
        <v>0.2602</v>
      </c>
      <c r="AD35" s="83">
        <v>0.2543</v>
      </c>
      <c r="AE35" s="83">
        <v>0.2543</v>
      </c>
      <c r="AF35" s="83">
        <v>0.2674</v>
      </c>
      <c r="AG35" s="84">
        <f t="shared" ref="AG35:AG58" si="15">AVERAGE(AC35:AF35)</f>
        <v>0.25905</v>
      </c>
      <c r="AH35" s="48"/>
      <c r="AI35" s="83">
        <v>0.6848</v>
      </c>
      <c r="AJ35" s="83">
        <v>0.6793</v>
      </c>
      <c r="AK35" s="83">
        <v>0.6793</v>
      </c>
      <c r="AL35" s="83">
        <v>0.7403</v>
      </c>
      <c r="AM35" s="84">
        <f t="shared" ref="AM35:AM58" si="16">AVERAGE(AI35:AL35)</f>
        <v>0.695925</v>
      </c>
      <c r="AN35" s="54"/>
      <c r="AO35" s="79">
        <v>9.469</v>
      </c>
      <c r="AP35" s="79">
        <v>9.866</v>
      </c>
      <c r="AQ35" s="79">
        <v>9.866</v>
      </c>
      <c r="AR35" s="79">
        <v>10.35</v>
      </c>
      <c r="AS35" s="80">
        <f t="shared" ref="AS35:AS58" si="17">AVERAGE(AO35:AR35)</f>
        <v>9.88775</v>
      </c>
      <c r="AT35" s="37">
        <v>24.2</v>
      </c>
      <c r="AV35" s="2"/>
      <c r="AY35" s="85"/>
      <c r="AZ35" s="86"/>
    </row>
    <row r="36">
      <c r="F36" s="37">
        <v>2.0</v>
      </c>
      <c r="I36" s="40">
        <v>80.0</v>
      </c>
      <c r="J36" s="54"/>
      <c r="K36" s="79">
        <v>18.82</v>
      </c>
      <c r="L36" s="79">
        <v>18.82</v>
      </c>
      <c r="M36" s="79">
        <v>18.82</v>
      </c>
      <c r="N36" s="79">
        <v>18.22</v>
      </c>
      <c r="O36" s="80">
        <f t="shared" si="12"/>
        <v>18.67</v>
      </c>
      <c r="P36" s="80">
        <f t="shared" si="13"/>
        <v>0.3</v>
      </c>
      <c r="Q36" s="43">
        <f t="shared" si="2"/>
        <v>0.15</v>
      </c>
      <c r="R36" s="43">
        <f t="shared" si="3"/>
        <v>44.44444444</v>
      </c>
      <c r="V36" s="48"/>
      <c r="W36" s="83">
        <v>2.996</v>
      </c>
      <c r="X36" s="83">
        <v>2.996</v>
      </c>
      <c r="Y36" s="83">
        <v>2.996</v>
      </c>
      <c r="Z36" s="83">
        <v>3.03</v>
      </c>
      <c r="AA36" s="84">
        <f t="shared" si="14"/>
        <v>3.0045</v>
      </c>
      <c r="AB36" s="48"/>
      <c r="AC36" s="83">
        <v>0.2579</v>
      </c>
      <c r="AD36" s="83">
        <v>0.2579</v>
      </c>
      <c r="AE36" s="83">
        <v>0.2579</v>
      </c>
      <c r="AF36" s="83">
        <v>0.2644</v>
      </c>
      <c r="AG36" s="84">
        <f t="shared" si="15"/>
        <v>0.259525</v>
      </c>
      <c r="AH36" s="48"/>
      <c r="AI36" s="83">
        <v>0.6933</v>
      </c>
      <c r="AJ36" s="83">
        <v>0.6933</v>
      </c>
      <c r="AK36" s="83">
        <v>0.6933</v>
      </c>
      <c r="AL36" s="83">
        <v>0.7243</v>
      </c>
      <c r="AM36" s="84">
        <f t="shared" si="16"/>
        <v>0.70105</v>
      </c>
      <c r="AN36" s="54"/>
      <c r="AO36" s="79">
        <v>9.925</v>
      </c>
      <c r="AP36" s="79">
        <v>9.925</v>
      </c>
      <c r="AQ36" s="79">
        <v>9.925</v>
      </c>
      <c r="AR36" s="79">
        <v>10.19</v>
      </c>
      <c r="AS36" s="80">
        <f t="shared" si="17"/>
        <v>9.99125</v>
      </c>
      <c r="AV36" s="2"/>
      <c r="AY36" s="85"/>
    </row>
    <row r="37">
      <c r="E37" s="37">
        <v>2.0</v>
      </c>
      <c r="F37" s="37">
        <v>1.0</v>
      </c>
      <c r="I37" s="40">
        <v>81.8384</v>
      </c>
      <c r="J37" s="54"/>
      <c r="K37" s="79">
        <v>21.83</v>
      </c>
      <c r="L37" s="79">
        <v>21.77</v>
      </c>
      <c r="M37" s="79">
        <v>21.77</v>
      </c>
      <c r="N37" s="79">
        <v>21.83</v>
      </c>
      <c r="O37" s="80">
        <f t="shared" si="12"/>
        <v>21.8</v>
      </c>
      <c r="P37" s="80">
        <f t="shared" si="13"/>
        <v>0.03464101615</v>
      </c>
      <c r="Q37" s="43">
        <f t="shared" si="2"/>
        <v>0.01732050808</v>
      </c>
      <c r="R37" s="43">
        <f t="shared" si="3"/>
        <v>3333.333333</v>
      </c>
      <c r="V37" s="48"/>
      <c r="W37" s="83">
        <v>3.719</v>
      </c>
      <c r="X37" s="83">
        <v>3.76</v>
      </c>
      <c r="Y37" s="83">
        <v>3.76</v>
      </c>
      <c r="Z37" s="83">
        <v>3.719</v>
      </c>
      <c r="AA37" s="84">
        <f t="shared" si="14"/>
        <v>3.7395</v>
      </c>
      <c r="AB37" s="48"/>
      <c r="AC37" s="83">
        <v>0.2573</v>
      </c>
      <c r="AD37" s="83">
        <v>0.2579</v>
      </c>
      <c r="AE37" s="83">
        <v>0.2579</v>
      </c>
      <c r="AF37" s="83">
        <v>0.2573</v>
      </c>
      <c r="AG37" s="84">
        <f t="shared" si="15"/>
        <v>0.2576</v>
      </c>
      <c r="AH37" s="48"/>
      <c r="AI37" s="83">
        <v>0.7416</v>
      </c>
      <c r="AJ37" s="83">
        <v>0.7519</v>
      </c>
      <c r="AK37" s="83">
        <v>0.7519</v>
      </c>
      <c r="AL37" s="83">
        <v>0.7416</v>
      </c>
      <c r="AM37" s="84">
        <f t="shared" si="16"/>
        <v>0.74675</v>
      </c>
      <c r="AN37" s="54"/>
      <c r="AO37" s="79">
        <v>11.41</v>
      </c>
      <c r="AP37" s="79">
        <v>11.71</v>
      </c>
      <c r="AQ37" s="79">
        <v>11.71</v>
      </c>
      <c r="AR37" s="79">
        <v>11.41</v>
      </c>
      <c r="AS37" s="80">
        <f t="shared" si="17"/>
        <v>11.56</v>
      </c>
      <c r="AV37" s="2"/>
      <c r="AY37" s="85"/>
    </row>
    <row r="38">
      <c r="F38" s="37">
        <v>2.0</v>
      </c>
      <c r="I38" s="40">
        <v>80.0</v>
      </c>
      <c r="J38" s="54"/>
      <c r="K38" s="79">
        <v>22.79</v>
      </c>
      <c r="L38" s="79">
        <v>22.55</v>
      </c>
      <c r="M38" s="79">
        <v>22.55</v>
      </c>
      <c r="N38" s="79">
        <v>22.17</v>
      </c>
      <c r="O38" s="80">
        <f t="shared" si="12"/>
        <v>22.515</v>
      </c>
      <c r="P38" s="80">
        <f t="shared" si="13"/>
        <v>0.2563201124</v>
      </c>
      <c r="Q38" s="43">
        <f t="shared" si="2"/>
        <v>0.1281600562</v>
      </c>
      <c r="R38" s="43">
        <f t="shared" si="3"/>
        <v>60.88280061</v>
      </c>
      <c r="V38" s="48"/>
      <c r="W38" s="83">
        <v>3.785</v>
      </c>
      <c r="X38" s="83">
        <v>3.904</v>
      </c>
      <c r="Y38" s="83">
        <v>3.904</v>
      </c>
      <c r="Z38" s="83">
        <v>3.932</v>
      </c>
      <c r="AA38" s="84">
        <f t="shared" si="14"/>
        <v>3.88125</v>
      </c>
      <c r="AB38" s="48"/>
      <c r="AC38" s="83">
        <v>0.2537</v>
      </c>
      <c r="AD38" s="83">
        <v>0.2559</v>
      </c>
      <c r="AE38" s="83">
        <v>0.2559</v>
      </c>
      <c r="AF38" s="83">
        <v>0.2592</v>
      </c>
      <c r="AG38" s="84">
        <f t="shared" si="15"/>
        <v>0.256175</v>
      </c>
      <c r="AH38" s="48"/>
      <c r="AI38" s="83">
        <v>0.7231</v>
      </c>
      <c r="AJ38" s="83">
        <v>0.7538</v>
      </c>
      <c r="AK38" s="83">
        <v>0.7538</v>
      </c>
      <c r="AL38" s="83">
        <v>0.7722</v>
      </c>
      <c r="AM38" s="84">
        <f t="shared" si="16"/>
        <v>0.750725</v>
      </c>
      <c r="AN38" s="54"/>
      <c r="AO38" s="79">
        <v>11.24</v>
      </c>
      <c r="AP38" s="79">
        <v>12.0</v>
      </c>
      <c r="AQ38" s="79">
        <v>12.0</v>
      </c>
      <c r="AR38" s="79">
        <v>12.23</v>
      </c>
      <c r="AS38" s="80">
        <f t="shared" si="17"/>
        <v>11.8675</v>
      </c>
      <c r="AV38" s="2"/>
    </row>
    <row r="39">
      <c r="E39" s="37">
        <v>3.0</v>
      </c>
      <c r="F39" s="37">
        <v>1.0</v>
      </c>
      <c r="I39" s="40">
        <v>83.6364</v>
      </c>
      <c r="J39" s="54"/>
      <c r="K39" s="79">
        <v>20.97</v>
      </c>
      <c r="L39" s="79">
        <v>20.97</v>
      </c>
      <c r="M39" s="79">
        <v>20.87</v>
      </c>
      <c r="N39" s="79">
        <v>20.9</v>
      </c>
      <c r="O39" s="80">
        <f t="shared" si="12"/>
        <v>20.9275</v>
      </c>
      <c r="P39" s="80">
        <f t="shared" si="13"/>
        <v>0.05057996968</v>
      </c>
      <c r="Q39" s="43">
        <f t="shared" si="2"/>
        <v>0.02528998484</v>
      </c>
      <c r="R39" s="43">
        <f t="shared" si="3"/>
        <v>1563.517915</v>
      </c>
      <c r="V39" s="48"/>
      <c r="W39" s="83">
        <v>3.689</v>
      </c>
      <c r="X39" s="83">
        <v>3.689</v>
      </c>
      <c r="Y39" s="83">
        <v>3.827</v>
      </c>
      <c r="Z39" s="83">
        <v>3.796</v>
      </c>
      <c r="AA39" s="84">
        <f t="shared" si="14"/>
        <v>3.75025</v>
      </c>
      <c r="AB39" s="48"/>
      <c r="AC39" s="83">
        <v>0.2664</v>
      </c>
      <c r="AD39" s="83">
        <v>0.2664</v>
      </c>
      <c r="AE39" s="83">
        <v>0.2674</v>
      </c>
      <c r="AF39" s="83">
        <v>0.2672</v>
      </c>
      <c r="AG39" s="84">
        <f t="shared" si="15"/>
        <v>0.26685</v>
      </c>
      <c r="AH39" s="48"/>
      <c r="AI39" s="83">
        <v>0.7659</v>
      </c>
      <c r="AJ39" s="83">
        <v>0.7659</v>
      </c>
      <c r="AK39" s="83">
        <v>0.7984</v>
      </c>
      <c r="AL39" s="83">
        <v>0.7909</v>
      </c>
      <c r="AM39" s="84">
        <f t="shared" si="16"/>
        <v>0.780275</v>
      </c>
      <c r="AN39" s="54"/>
      <c r="AO39" s="79">
        <v>11.14</v>
      </c>
      <c r="AP39" s="79">
        <v>11.14</v>
      </c>
      <c r="AQ39" s="79">
        <v>12.05</v>
      </c>
      <c r="AR39" s="79">
        <v>11.82</v>
      </c>
      <c r="AS39" s="80">
        <f t="shared" si="17"/>
        <v>11.5375</v>
      </c>
      <c r="AV39" s="2"/>
    </row>
    <row r="40">
      <c r="F40" s="37">
        <v>2.0</v>
      </c>
      <c r="I40" s="40">
        <v>81.8182</v>
      </c>
      <c r="J40" s="54"/>
      <c r="K40" s="79">
        <v>21.83</v>
      </c>
      <c r="L40" s="79">
        <v>21.83</v>
      </c>
      <c r="M40" s="79">
        <v>21.83</v>
      </c>
      <c r="N40" s="79">
        <v>21.79</v>
      </c>
      <c r="O40" s="80">
        <f t="shared" si="12"/>
        <v>21.82</v>
      </c>
      <c r="P40" s="80">
        <f t="shared" si="13"/>
        <v>0.02</v>
      </c>
      <c r="Q40" s="43">
        <f t="shared" si="2"/>
        <v>0.01</v>
      </c>
      <c r="R40" s="43">
        <f t="shared" si="3"/>
        <v>10000</v>
      </c>
      <c r="V40" s="48"/>
      <c r="W40" s="83">
        <v>3.998</v>
      </c>
      <c r="X40" s="83">
        <v>3.998</v>
      </c>
      <c r="Y40" s="83">
        <v>3.998</v>
      </c>
      <c r="Z40" s="83">
        <v>4.083</v>
      </c>
      <c r="AA40" s="84">
        <f t="shared" si="14"/>
        <v>4.01925</v>
      </c>
      <c r="AB40" s="48"/>
      <c r="AC40" s="83">
        <v>0.2672</v>
      </c>
      <c r="AD40" s="83">
        <v>0.2672</v>
      </c>
      <c r="AE40" s="83">
        <v>0.2672</v>
      </c>
      <c r="AF40" s="83">
        <v>0.2676</v>
      </c>
      <c r="AG40" s="84">
        <f t="shared" si="15"/>
        <v>0.2673</v>
      </c>
      <c r="AH40" s="48"/>
      <c r="AI40" s="83">
        <v>0.7972</v>
      </c>
      <c r="AJ40" s="83">
        <v>0.7972</v>
      </c>
      <c r="AK40" s="83">
        <v>0.7972</v>
      </c>
      <c r="AL40" s="83">
        <v>0.8158</v>
      </c>
      <c r="AM40" s="84">
        <f t="shared" si="16"/>
        <v>0.80185</v>
      </c>
      <c r="AN40" s="54"/>
      <c r="AO40" s="79">
        <v>11.97</v>
      </c>
      <c r="AP40" s="79">
        <v>11.97</v>
      </c>
      <c r="AQ40" s="79">
        <v>11.97</v>
      </c>
      <c r="AR40" s="79">
        <v>12.55</v>
      </c>
      <c r="AS40" s="80">
        <f t="shared" si="17"/>
        <v>12.115</v>
      </c>
      <c r="AV40" s="2"/>
    </row>
    <row r="41">
      <c r="D41" s="37" t="s">
        <v>44</v>
      </c>
      <c r="E41" s="37">
        <v>1.0</v>
      </c>
      <c r="F41" s="37">
        <v>1.0</v>
      </c>
      <c r="G41" s="37">
        <v>768.1</v>
      </c>
      <c r="H41" s="37">
        <v>1.2</v>
      </c>
      <c r="I41" s="40">
        <v>80.4478</v>
      </c>
      <c r="J41" s="54"/>
      <c r="K41" s="79">
        <v>21.96</v>
      </c>
      <c r="L41" s="79">
        <v>21.7</v>
      </c>
      <c r="M41" s="79">
        <v>21.22</v>
      </c>
      <c r="N41" s="79">
        <v>20.44</v>
      </c>
      <c r="O41" s="80">
        <f t="shared" si="12"/>
        <v>21.33</v>
      </c>
      <c r="P41" s="80">
        <f t="shared" si="13"/>
        <v>0.6678323143</v>
      </c>
      <c r="Q41" s="43">
        <f t="shared" si="2"/>
        <v>0.3339161571</v>
      </c>
      <c r="R41" s="43">
        <f t="shared" si="3"/>
        <v>8.968609865</v>
      </c>
      <c r="V41" s="48"/>
      <c r="W41" s="83">
        <v>4.42</v>
      </c>
      <c r="X41" s="83">
        <v>4.566</v>
      </c>
      <c r="Y41" s="83">
        <v>4.689</v>
      </c>
      <c r="Z41" s="83">
        <v>4.432</v>
      </c>
      <c r="AA41" s="84">
        <f t="shared" si="14"/>
        <v>4.52675</v>
      </c>
      <c r="AB41" s="48"/>
      <c r="AC41" s="83">
        <v>0.2857</v>
      </c>
      <c r="AD41" s="83">
        <v>0.2884</v>
      </c>
      <c r="AE41" s="83">
        <v>0.2933</v>
      </c>
      <c r="AF41" s="83">
        <v>0.2933</v>
      </c>
      <c r="AG41" s="84">
        <f t="shared" si="15"/>
        <v>0.290175</v>
      </c>
      <c r="AH41" s="48"/>
      <c r="AI41" s="83">
        <v>0.6987</v>
      </c>
      <c r="AJ41" s="83">
        <v>0.7304</v>
      </c>
      <c r="AK41" s="83">
        <v>0.7669</v>
      </c>
      <c r="AL41" s="83">
        <v>0.7526</v>
      </c>
      <c r="AM41" s="84">
        <f t="shared" si="16"/>
        <v>0.73715</v>
      </c>
      <c r="AN41" s="54"/>
      <c r="AO41" s="79">
        <v>12.26</v>
      </c>
      <c r="AP41" s="79">
        <v>12.94</v>
      </c>
      <c r="AQ41" s="79">
        <v>13.62</v>
      </c>
      <c r="AR41" s="79">
        <v>13.12</v>
      </c>
      <c r="AS41" s="80">
        <f t="shared" si="17"/>
        <v>12.985</v>
      </c>
      <c r="AV41" s="2"/>
    </row>
    <row r="42">
      <c r="F42" s="37">
        <v>2.0</v>
      </c>
      <c r="I42" s="40">
        <v>80.4478</v>
      </c>
      <c r="J42" s="54"/>
      <c r="K42" s="79">
        <v>20.99</v>
      </c>
      <c r="L42" s="79">
        <v>20.99</v>
      </c>
      <c r="M42" s="79">
        <v>21.3</v>
      </c>
      <c r="N42" s="79">
        <v>21.3</v>
      </c>
      <c r="O42" s="80">
        <f t="shared" si="12"/>
        <v>21.145</v>
      </c>
      <c r="P42" s="80">
        <f t="shared" si="13"/>
        <v>0.1789785834</v>
      </c>
      <c r="Q42" s="43">
        <f t="shared" si="2"/>
        <v>0.08948929172</v>
      </c>
      <c r="R42" s="43">
        <f t="shared" si="3"/>
        <v>124.8699272</v>
      </c>
      <c r="V42" s="48"/>
      <c r="W42" s="83">
        <v>4.652</v>
      </c>
      <c r="X42" s="83">
        <v>4.652</v>
      </c>
      <c r="Y42" s="83">
        <v>4.576</v>
      </c>
      <c r="Z42" s="83">
        <v>4.576</v>
      </c>
      <c r="AA42" s="84">
        <f t="shared" si="14"/>
        <v>4.614</v>
      </c>
      <c r="AB42" s="48"/>
      <c r="AC42" s="83">
        <v>0.295</v>
      </c>
      <c r="AD42" s="83">
        <v>0.295</v>
      </c>
      <c r="AE42" s="83">
        <v>0.2918</v>
      </c>
      <c r="AF42" s="83">
        <v>0.2918</v>
      </c>
      <c r="AG42" s="84">
        <f t="shared" si="15"/>
        <v>0.2934</v>
      </c>
      <c r="AH42" s="48"/>
      <c r="AI42" s="83">
        <v>0.7692</v>
      </c>
      <c r="AJ42" s="83">
        <v>0.7692</v>
      </c>
      <c r="AK42" s="83">
        <v>0.7456</v>
      </c>
      <c r="AL42" s="83">
        <v>0.7456</v>
      </c>
      <c r="AM42" s="84">
        <f t="shared" si="16"/>
        <v>0.7574</v>
      </c>
      <c r="AN42" s="54"/>
      <c r="AO42" s="79">
        <v>13.48</v>
      </c>
      <c r="AP42" s="79">
        <v>13.48</v>
      </c>
      <c r="AQ42" s="79">
        <v>13.06</v>
      </c>
      <c r="AR42" s="79">
        <v>13.06</v>
      </c>
      <c r="AS42" s="80">
        <f t="shared" si="17"/>
        <v>13.27</v>
      </c>
      <c r="AV42" s="2"/>
    </row>
    <row r="43">
      <c r="E43" s="37">
        <v>2.0</v>
      </c>
      <c r="F43" s="37">
        <v>1.0</v>
      </c>
      <c r="I43" s="40">
        <v>80.4478</v>
      </c>
      <c r="J43" s="54"/>
      <c r="K43" s="79">
        <v>22.29</v>
      </c>
      <c r="L43" s="79">
        <v>22.28</v>
      </c>
      <c r="M43" s="79">
        <v>22.29</v>
      </c>
      <c r="N43" s="79">
        <v>21.64</v>
      </c>
      <c r="O43" s="80">
        <f t="shared" si="12"/>
        <v>22.125</v>
      </c>
      <c r="P43" s="80">
        <f t="shared" si="13"/>
        <v>0.3233676958</v>
      </c>
      <c r="Q43" s="43">
        <f t="shared" si="2"/>
        <v>0.1616838479</v>
      </c>
      <c r="R43" s="43">
        <f t="shared" si="3"/>
        <v>38.25310807</v>
      </c>
      <c r="V43" s="48"/>
      <c r="W43" s="83">
        <v>5.102</v>
      </c>
      <c r="X43" s="83">
        <v>5.149</v>
      </c>
      <c r="Y43" s="83">
        <v>5.085</v>
      </c>
      <c r="Z43" s="83">
        <v>4.864</v>
      </c>
      <c r="AA43" s="84">
        <f t="shared" si="14"/>
        <v>5.05</v>
      </c>
      <c r="AB43" s="48"/>
      <c r="AC43" s="83">
        <v>0.2955</v>
      </c>
      <c r="AD43" s="83">
        <v>0.2956</v>
      </c>
      <c r="AE43" s="83">
        <v>0.2955</v>
      </c>
      <c r="AF43" s="83">
        <v>0.2955</v>
      </c>
      <c r="AG43" s="84">
        <f t="shared" si="15"/>
        <v>0.295525</v>
      </c>
      <c r="AH43" s="48"/>
      <c r="AI43" s="83">
        <v>0.7943</v>
      </c>
      <c r="AJ43" s="83">
        <v>0.802</v>
      </c>
      <c r="AK43" s="83">
        <v>0.7916</v>
      </c>
      <c r="AL43" s="83">
        <v>0.78</v>
      </c>
      <c r="AM43" s="84">
        <f t="shared" si="16"/>
        <v>0.791975</v>
      </c>
      <c r="AN43" s="54"/>
      <c r="AO43" s="79">
        <v>14.31</v>
      </c>
      <c r="AP43" s="79">
        <v>14.57</v>
      </c>
      <c r="AQ43" s="40" t="s">
        <v>49</v>
      </c>
      <c r="AR43" s="79">
        <v>13.8</v>
      </c>
      <c r="AS43" s="80">
        <f t="shared" si="17"/>
        <v>14.22666667</v>
      </c>
      <c r="AV43" s="2"/>
    </row>
    <row r="44">
      <c r="F44" s="37">
        <v>2.0</v>
      </c>
      <c r="I44" s="40">
        <v>80.4642</v>
      </c>
      <c r="J44" s="54"/>
      <c r="K44" s="79">
        <v>22.33</v>
      </c>
      <c r="L44" s="79">
        <v>22.29</v>
      </c>
      <c r="M44" s="79">
        <v>22.28</v>
      </c>
      <c r="N44" s="79">
        <v>22.26</v>
      </c>
      <c r="O44" s="80">
        <f t="shared" si="12"/>
        <v>22.29</v>
      </c>
      <c r="P44" s="80">
        <f t="shared" si="13"/>
        <v>0.02943920289</v>
      </c>
      <c r="Q44" s="43">
        <f t="shared" si="2"/>
        <v>0.01471960144</v>
      </c>
      <c r="R44" s="43">
        <f t="shared" si="3"/>
        <v>4615.384615</v>
      </c>
      <c r="V44" s="48"/>
      <c r="W44" s="83">
        <v>4.926</v>
      </c>
      <c r="X44" s="83">
        <v>5.119</v>
      </c>
      <c r="Y44" s="83">
        <v>5.165</v>
      </c>
      <c r="Z44" s="83">
        <v>5.072</v>
      </c>
      <c r="AA44" s="84">
        <f t="shared" si="14"/>
        <v>5.0705</v>
      </c>
      <c r="AB44" s="48"/>
      <c r="AC44" s="83">
        <v>0.2952</v>
      </c>
      <c r="AD44" s="83">
        <v>0.2957</v>
      </c>
      <c r="AE44" s="83">
        <v>0.2957</v>
      </c>
      <c r="AF44" s="83">
        <v>0.2959</v>
      </c>
      <c r="AG44" s="84">
        <f t="shared" si="15"/>
        <v>0.295625</v>
      </c>
      <c r="AH44" s="48"/>
      <c r="AI44" s="83">
        <v>0.7656</v>
      </c>
      <c r="AJ44" s="83">
        <v>0.7972</v>
      </c>
      <c r="AK44" s="83">
        <v>0.8044</v>
      </c>
      <c r="AL44" s="83">
        <v>0.7907</v>
      </c>
      <c r="AM44" s="84">
        <f t="shared" si="16"/>
        <v>0.789475</v>
      </c>
      <c r="AN44" s="54"/>
      <c r="AO44" s="79">
        <v>13.41</v>
      </c>
      <c r="AP44" s="79">
        <v>14.39</v>
      </c>
      <c r="AQ44" s="79">
        <v>14.64</v>
      </c>
      <c r="AR44" s="79">
        <v>14.13</v>
      </c>
      <c r="AS44" s="80">
        <f t="shared" si="17"/>
        <v>14.1425</v>
      </c>
      <c r="AV44" s="2"/>
    </row>
    <row r="45">
      <c r="E45" s="37">
        <v>3.0</v>
      </c>
      <c r="F45" s="37">
        <v>1.0</v>
      </c>
      <c r="I45" s="40">
        <v>79.7233</v>
      </c>
      <c r="J45" s="54"/>
      <c r="K45" s="79">
        <v>22.69</v>
      </c>
      <c r="L45" s="79">
        <v>22.74</v>
      </c>
      <c r="M45" s="79">
        <v>22.63</v>
      </c>
      <c r="N45" s="79">
        <v>22.63</v>
      </c>
      <c r="O45" s="80">
        <f t="shared" si="12"/>
        <v>22.6725</v>
      </c>
      <c r="P45" s="80">
        <f t="shared" si="13"/>
        <v>0.05315072906</v>
      </c>
      <c r="Q45" s="43">
        <f t="shared" si="2"/>
        <v>0.02657536453</v>
      </c>
      <c r="R45" s="43">
        <f t="shared" si="3"/>
        <v>1415.929204</v>
      </c>
      <c r="V45" s="48"/>
      <c r="W45" s="83">
        <v>5.143</v>
      </c>
      <c r="X45" s="83">
        <v>5.078</v>
      </c>
      <c r="Y45" s="83">
        <v>5.226</v>
      </c>
      <c r="Z45" s="83">
        <v>5.226</v>
      </c>
      <c r="AA45" s="84">
        <f t="shared" si="14"/>
        <v>5.16825</v>
      </c>
      <c r="AB45" s="48"/>
      <c r="AC45" s="83">
        <v>0.2949</v>
      </c>
      <c r="AD45" s="83">
        <v>0.2944</v>
      </c>
      <c r="AE45" s="83">
        <v>0.2955</v>
      </c>
      <c r="AF45" s="83">
        <v>0.2955</v>
      </c>
      <c r="AG45" s="84">
        <f t="shared" si="15"/>
        <v>0.295075</v>
      </c>
      <c r="AH45" s="48"/>
      <c r="AI45" s="83">
        <v>0.7867</v>
      </c>
      <c r="AJ45" s="83">
        <v>0.775</v>
      </c>
      <c r="AK45" s="83">
        <v>0.8015</v>
      </c>
      <c r="AL45" s="83">
        <v>0.8015</v>
      </c>
      <c r="AM45" s="84">
        <f t="shared" si="16"/>
        <v>0.791175</v>
      </c>
      <c r="AN45" s="54"/>
      <c r="AO45" s="79">
        <v>14.13</v>
      </c>
      <c r="AP45" s="79">
        <v>13.81</v>
      </c>
      <c r="AQ45" s="79">
        <v>14.57</v>
      </c>
      <c r="AR45" s="79">
        <v>14.57</v>
      </c>
      <c r="AS45" s="80">
        <f t="shared" si="17"/>
        <v>14.27</v>
      </c>
      <c r="AV45" s="2"/>
    </row>
    <row r="46">
      <c r="F46" s="37">
        <v>2.0</v>
      </c>
      <c r="I46" s="40">
        <v>81.1723</v>
      </c>
      <c r="J46" s="54"/>
      <c r="K46" s="79">
        <v>21.86</v>
      </c>
      <c r="L46" s="79">
        <v>21.83</v>
      </c>
      <c r="M46" s="79">
        <v>21.82</v>
      </c>
      <c r="N46" s="79">
        <v>20.86</v>
      </c>
      <c r="O46" s="80">
        <f t="shared" si="12"/>
        <v>21.5925</v>
      </c>
      <c r="P46" s="80">
        <f t="shared" si="13"/>
        <v>0.4886290345</v>
      </c>
      <c r="Q46" s="43">
        <f t="shared" si="2"/>
        <v>0.2443145172</v>
      </c>
      <c r="R46" s="43">
        <f t="shared" si="3"/>
        <v>16.75334194</v>
      </c>
      <c r="V46" s="48"/>
      <c r="W46" s="83">
        <v>4.872</v>
      </c>
      <c r="X46" s="83">
        <v>4.817</v>
      </c>
      <c r="Y46" s="83">
        <v>4.917</v>
      </c>
      <c r="Z46" s="83">
        <v>4.596</v>
      </c>
      <c r="AA46" s="84">
        <f t="shared" si="14"/>
        <v>4.8005</v>
      </c>
      <c r="AB46" s="48"/>
      <c r="AC46" s="83">
        <v>0.2951</v>
      </c>
      <c r="AD46" s="83">
        <v>0.2954</v>
      </c>
      <c r="AE46" s="83">
        <v>0.2955</v>
      </c>
      <c r="AF46" s="83">
        <v>0.2955</v>
      </c>
      <c r="AG46" s="84">
        <f t="shared" si="15"/>
        <v>0.295375</v>
      </c>
      <c r="AH46" s="48"/>
      <c r="AI46" s="83">
        <v>0.7737</v>
      </c>
      <c r="AJ46" s="83">
        <v>0.7659</v>
      </c>
      <c r="AK46" s="83">
        <v>0.7821</v>
      </c>
      <c r="AL46" s="83">
        <v>0.7647</v>
      </c>
      <c r="AM46" s="84">
        <f t="shared" si="16"/>
        <v>0.7716</v>
      </c>
      <c r="AN46" s="54"/>
      <c r="AO46" s="79">
        <v>13.64</v>
      </c>
      <c r="AP46" s="79">
        <v>13.36</v>
      </c>
      <c r="AQ46" s="79">
        <v>13.88</v>
      </c>
      <c r="AR46" s="79">
        <v>13.26</v>
      </c>
      <c r="AS46" s="80">
        <f t="shared" si="17"/>
        <v>13.535</v>
      </c>
      <c r="AV46" s="2"/>
    </row>
    <row r="47">
      <c r="D47" s="37" t="s">
        <v>45</v>
      </c>
      <c r="E47" s="37">
        <v>1.0</v>
      </c>
      <c r="F47" s="37">
        <v>1.0</v>
      </c>
      <c r="G47" s="37">
        <v>768.1</v>
      </c>
      <c r="H47" s="37">
        <v>1.2</v>
      </c>
      <c r="I47" s="40">
        <v>80.4622</v>
      </c>
      <c r="J47" s="54"/>
      <c r="K47" s="79">
        <v>22.69</v>
      </c>
      <c r="L47" s="79">
        <v>22.22</v>
      </c>
      <c r="M47" s="79">
        <v>22.22</v>
      </c>
      <c r="N47" s="79">
        <v>21.86</v>
      </c>
      <c r="O47" s="80">
        <f t="shared" si="12"/>
        <v>22.2475</v>
      </c>
      <c r="P47" s="80">
        <f t="shared" si="13"/>
        <v>0.3403307215</v>
      </c>
      <c r="Q47" s="43">
        <f t="shared" si="2"/>
        <v>0.1701653608</v>
      </c>
      <c r="R47" s="43">
        <f t="shared" si="3"/>
        <v>34.53485862</v>
      </c>
      <c r="V47" s="48"/>
      <c r="W47" s="83">
        <v>6.307</v>
      </c>
      <c r="X47" s="83">
        <v>6.606</v>
      </c>
      <c r="Y47" s="83">
        <v>6.606</v>
      </c>
      <c r="Z47" s="83">
        <v>6.7</v>
      </c>
      <c r="AA47" s="84">
        <f t="shared" si="14"/>
        <v>6.55475</v>
      </c>
      <c r="AB47" s="48"/>
      <c r="AC47" s="83">
        <v>0.3356</v>
      </c>
      <c r="AD47" s="83">
        <v>0.3409</v>
      </c>
      <c r="AE47" s="83">
        <v>0.3409</v>
      </c>
      <c r="AF47" s="83">
        <v>0.3449</v>
      </c>
      <c r="AG47" s="84">
        <f t="shared" si="15"/>
        <v>0.340575</v>
      </c>
      <c r="AH47" s="48"/>
      <c r="AI47" s="83">
        <v>0.5593</v>
      </c>
      <c r="AJ47" s="83">
        <v>0.5982</v>
      </c>
      <c r="AK47" s="83">
        <v>0.5982</v>
      </c>
      <c r="AL47" s="83">
        <v>0.6167</v>
      </c>
      <c r="AM47" s="84">
        <f t="shared" si="16"/>
        <v>0.5931</v>
      </c>
      <c r="AN47" s="54"/>
      <c r="AO47" s="79">
        <v>15.35</v>
      </c>
      <c r="AP47" s="79">
        <v>16.35</v>
      </c>
      <c r="AQ47" s="79">
        <v>16.35</v>
      </c>
      <c r="AR47" s="79">
        <v>16.68</v>
      </c>
      <c r="AS47" s="80">
        <f t="shared" si="17"/>
        <v>16.1825</v>
      </c>
      <c r="AV47" s="2"/>
    </row>
    <row r="48">
      <c r="F48" s="37">
        <v>2.0</v>
      </c>
      <c r="I48" s="40">
        <v>79.8319</v>
      </c>
      <c r="J48" s="54"/>
      <c r="K48" s="79">
        <v>22.04</v>
      </c>
      <c r="L48" s="79">
        <v>22.83</v>
      </c>
      <c r="M48" s="79">
        <v>23.13</v>
      </c>
      <c r="N48" s="79">
        <v>22.51</v>
      </c>
      <c r="O48" s="80">
        <f t="shared" si="12"/>
        <v>22.6275</v>
      </c>
      <c r="P48" s="80">
        <f t="shared" si="13"/>
        <v>0.4663600183</v>
      </c>
      <c r="Q48" s="43">
        <f t="shared" si="2"/>
        <v>0.2331800091</v>
      </c>
      <c r="R48" s="43">
        <f t="shared" si="3"/>
        <v>18.39150925</v>
      </c>
      <c r="V48" s="48"/>
      <c r="W48" s="83">
        <v>6.824</v>
      </c>
      <c r="X48" s="83">
        <v>6.653</v>
      </c>
      <c r="Y48" s="83">
        <v>6.436</v>
      </c>
      <c r="Z48" s="83">
        <v>6.737</v>
      </c>
      <c r="AA48" s="84">
        <f t="shared" si="14"/>
        <v>6.6625</v>
      </c>
      <c r="AB48" s="48"/>
      <c r="AC48" s="83">
        <v>0.3457</v>
      </c>
      <c r="AD48" s="83">
        <v>0.337</v>
      </c>
      <c r="AE48" s="83">
        <v>0.3337</v>
      </c>
      <c r="AF48" s="83">
        <v>0.3405</v>
      </c>
      <c r="AG48" s="84">
        <f t="shared" si="15"/>
        <v>0.339225</v>
      </c>
      <c r="AH48" s="48"/>
      <c r="AI48" s="83">
        <v>0.6232</v>
      </c>
      <c r="AJ48" s="83">
        <v>0.5865</v>
      </c>
      <c r="AK48" s="83">
        <v>0.56</v>
      </c>
      <c r="AL48" s="83">
        <v>0.6023</v>
      </c>
      <c r="AM48" s="84">
        <f t="shared" si="16"/>
        <v>0.593</v>
      </c>
      <c r="AN48" s="54"/>
      <c r="AO48" s="79">
        <v>16.9</v>
      </c>
      <c r="AP48" s="79">
        <v>16.32</v>
      </c>
      <c r="AQ48" s="79">
        <v>15.59</v>
      </c>
      <c r="AR48" s="79">
        <v>16.61</v>
      </c>
      <c r="AS48" s="80">
        <f t="shared" si="17"/>
        <v>16.355</v>
      </c>
      <c r="AV48" s="2"/>
    </row>
    <row r="49">
      <c r="E49" s="37">
        <v>2.0</v>
      </c>
      <c r="F49" s="37">
        <v>1.0</v>
      </c>
      <c r="I49" s="87">
        <v>79.8319</v>
      </c>
      <c r="J49" s="54"/>
      <c r="K49" s="79">
        <v>22.23</v>
      </c>
      <c r="L49" s="79">
        <v>22.9</v>
      </c>
      <c r="M49" s="79">
        <v>22.92</v>
      </c>
      <c r="N49" s="79">
        <v>22.92</v>
      </c>
      <c r="O49" s="80">
        <f t="shared" si="12"/>
        <v>22.7425</v>
      </c>
      <c r="P49" s="80">
        <f t="shared" si="13"/>
        <v>0.3417967232</v>
      </c>
      <c r="Q49" s="43">
        <f t="shared" si="2"/>
        <v>0.1708983616</v>
      </c>
      <c r="R49" s="43">
        <f t="shared" si="3"/>
        <v>34.23924674</v>
      </c>
      <c r="V49" s="48"/>
      <c r="W49" s="83">
        <v>8.084</v>
      </c>
      <c r="X49" s="83">
        <v>7.456</v>
      </c>
      <c r="Y49" s="83">
        <v>7.711</v>
      </c>
      <c r="Z49" s="83">
        <v>7.711</v>
      </c>
      <c r="AA49" s="84">
        <f t="shared" si="14"/>
        <v>7.7405</v>
      </c>
      <c r="AB49" s="48"/>
      <c r="AC49" s="83">
        <v>0.3652</v>
      </c>
      <c r="AD49" s="83">
        <v>0.358</v>
      </c>
      <c r="AE49" s="83">
        <v>0.3577</v>
      </c>
      <c r="AF49" s="83">
        <v>0.3577</v>
      </c>
      <c r="AG49" s="84">
        <f t="shared" si="15"/>
        <v>0.35965</v>
      </c>
      <c r="AH49" s="48"/>
      <c r="AI49" s="83">
        <v>0.7319</v>
      </c>
      <c r="AJ49" s="83">
        <v>0.6554</v>
      </c>
      <c r="AK49" s="83">
        <v>0.6769</v>
      </c>
      <c r="AL49" s="83">
        <v>0.6769</v>
      </c>
      <c r="AM49" s="84">
        <f t="shared" si="16"/>
        <v>0.685275</v>
      </c>
      <c r="AN49" s="54"/>
      <c r="AO49" s="79">
        <v>19.39</v>
      </c>
      <c r="AP49" s="79">
        <v>17.35</v>
      </c>
      <c r="AQ49" s="79">
        <v>18.16</v>
      </c>
      <c r="AR49" s="79">
        <v>18.16</v>
      </c>
      <c r="AS49" s="80">
        <f t="shared" si="17"/>
        <v>18.265</v>
      </c>
      <c r="AV49" s="2"/>
    </row>
    <row r="50">
      <c r="F50" s="37">
        <v>2.0</v>
      </c>
      <c r="I50" s="40">
        <v>78.9916</v>
      </c>
      <c r="J50" s="54"/>
      <c r="K50" s="79">
        <v>23.54</v>
      </c>
      <c r="L50" s="79">
        <v>23.5</v>
      </c>
      <c r="M50" s="79">
        <v>23.5</v>
      </c>
      <c r="N50" s="79">
        <v>23.09</v>
      </c>
      <c r="O50" s="80">
        <f t="shared" si="12"/>
        <v>23.4075</v>
      </c>
      <c r="P50" s="80">
        <f t="shared" si="13"/>
        <v>0.2125049019</v>
      </c>
      <c r="Q50" s="43">
        <f t="shared" si="2"/>
        <v>0.106252451</v>
      </c>
      <c r="R50" s="43">
        <f t="shared" si="3"/>
        <v>88.57722827</v>
      </c>
      <c r="V50" s="48"/>
      <c r="W50" s="83">
        <v>7.614</v>
      </c>
      <c r="X50" s="83">
        <v>7.858</v>
      </c>
      <c r="Y50" s="83">
        <v>7.858</v>
      </c>
      <c r="Z50" s="83">
        <v>8.064</v>
      </c>
      <c r="AA50" s="84">
        <f t="shared" si="14"/>
        <v>7.8485</v>
      </c>
      <c r="AB50" s="48"/>
      <c r="AC50" s="83">
        <v>0.3553</v>
      </c>
      <c r="AD50" s="83">
        <v>0.3558</v>
      </c>
      <c r="AE50" s="83">
        <v>0.3558</v>
      </c>
      <c r="AF50" s="83">
        <v>0.3601</v>
      </c>
      <c r="AG50" s="84">
        <f t="shared" si="15"/>
        <v>0.35675</v>
      </c>
      <c r="AH50" s="48"/>
      <c r="AI50" s="83">
        <v>0.651</v>
      </c>
      <c r="AJ50" s="83">
        <v>0.673</v>
      </c>
      <c r="AK50" s="83">
        <v>0.673</v>
      </c>
      <c r="AL50" s="83">
        <v>0.7028</v>
      </c>
      <c r="AM50" s="84">
        <f t="shared" si="16"/>
        <v>0.67495</v>
      </c>
      <c r="AN50" s="54"/>
      <c r="AO50" s="79">
        <v>17.55</v>
      </c>
      <c r="AP50" s="79">
        <v>18.31</v>
      </c>
      <c r="AQ50" s="79">
        <v>18.31</v>
      </c>
      <c r="AR50" s="79">
        <v>18.97</v>
      </c>
      <c r="AS50" s="80">
        <f t="shared" si="17"/>
        <v>18.285</v>
      </c>
      <c r="AV50" s="2"/>
    </row>
    <row r="51">
      <c r="E51" s="37">
        <v>3.0</v>
      </c>
      <c r="F51" s="37">
        <v>1.0</v>
      </c>
      <c r="I51" s="40">
        <v>78.5714</v>
      </c>
      <c r="J51" s="54"/>
      <c r="K51" s="79">
        <v>22.3</v>
      </c>
      <c r="L51" s="79">
        <v>23.4</v>
      </c>
      <c r="M51" s="79">
        <v>23.88</v>
      </c>
      <c r="N51" s="79">
        <v>23.4</v>
      </c>
      <c r="O51" s="80">
        <f t="shared" si="12"/>
        <v>23.245</v>
      </c>
      <c r="P51" s="80">
        <f t="shared" si="13"/>
        <v>0.6694027188</v>
      </c>
      <c r="Q51" s="43">
        <f t="shared" si="2"/>
        <v>0.3347013594</v>
      </c>
      <c r="R51" s="43">
        <f t="shared" si="3"/>
        <v>8.926578889</v>
      </c>
      <c r="V51" s="48"/>
      <c r="W51" s="83">
        <v>7.907</v>
      </c>
      <c r="X51" s="83">
        <v>7.616</v>
      </c>
      <c r="Y51" s="83">
        <v>7.389</v>
      </c>
      <c r="Z51" s="83">
        <v>7.616</v>
      </c>
      <c r="AA51" s="84">
        <f t="shared" si="14"/>
        <v>7.632</v>
      </c>
      <c r="AB51" s="48"/>
      <c r="AC51" s="83">
        <v>0.3629</v>
      </c>
      <c r="AD51" s="83">
        <v>0.3511</v>
      </c>
      <c r="AE51" s="83">
        <v>0.3459</v>
      </c>
      <c r="AF51" s="83">
        <v>0.3511</v>
      </c>
      <c r="AG51" s="84">
        <f t="shared" si="15"/>
        <v>0.35275</v>
      </c>
      <c r="AH51" s="48"/>
      <c r="AI51" s="83">
        <v>0.7135</v>
      </c>
      <c r="AJ51" s="83">
        <v>0.6549</v>
      </c>
      <c r="AK51" s="83">
        <v>0.6226</v>
      </c>
      <c r="AL51" s="83">
        <v>0.649</v>
      </c>
      <c r="AM51" s="84">
        <f t="shared" si="16"/>
        <v>0.66</v>
      </c>
      <c r="AN51" s="54"/>
      <c r="AO51" s="79">
        <v>18.93</v>
      </c>
      <c r="AP51" s="79">
        <v>17.99</v>
      </c>
      <c r="AQ51" s="79">
        <v>17.27</v>
      </c>
      <c r="AR51" s="79">
        <v>17.99</v>
      </c>
      <c r="AS51" s="80">
        <f t="shared" si="17"/>
        <v>18.045</v>
      </c>
      <c r="AV51" s="2"/>
    </row>
    <row r="52">
      <c r="F52" s="37">
        <v>2.0</v>
      </c>
      <c r="I52" s="40">
        <v>80.6723</v>
      </c>
      <c r="J52" s="54"/>
      <c r="K52" s="79">
        <v>22.57</v>
      </c>
      <c r="L52" s="79">
        <v>22.21</v>
      </c>
      <c r="M52" s="79">
        <v>22.28</v>
      </c>
      <c r="N52" s="79">
        <v>22.21</v>
      </c>
      <c r="O52" s="80">
        <f t="shared" si="12"/>
        <v>22.3175</v>
      </c>
      <c r="P52" s="80">
        <f t="shared" si="13"/>
        <v>0.171537168</v>
      </c>
      <c r="Q52" s="43">
        <f t="shared" si="2"/>
        <v>0.08576858399</v>
      </c>
      <c r="R52" s="43">
        <f t="shared" si="3"/>
        <v>135.9388275</v>
      </c>
      <c r="V52" s="48"/>
      <c r="W52" s="83">
        <v>6.88</v>
      </c>
      <c r="X52" s="83">
        <v>6.986</v>
      </c>
      <c r="Y52" s="83">
        <v>6.755</v>
      </c>
      <c r="Z52" s="83">
        <v>6.986</v>
      </c>
      <c r="AA52" s="84">
        <f t="shared" si="14"/>
        <v>6.90175</v>
      </c>
      <c r="AB52" s="48"/>
      <c r="AC52" s="83">
        <v>0.3459</v>
      </c>
      <c r="AD52" s="83">
        <v>0.35</v>
      </c>
      <c r="AE52" s="83">
        <v>0.3483</v>
      </c>
      <c r="AF52" s="83">
        <v>0.35</v>
      </c>
      <c r="AG52" s="84">
        <f t="shared" si="15"/>
        <v>0.34855</v>
      </c>
      <c r="AH52" s="48"/>
      <c r="AI52" s="83">
        <v>0.6135</v>
      </c>
      <c r="AJ52" s="83">
        <v>0.6331</v>
      </c>
      <c r="AK52" s="83">
        <v>0.6101</v>
      </c>
      <c r="AL52" s="83">
        <v>0.6331</v>
      </c>
      <c r="AM52" s="84">
        <f t="shared" si="16"/>
        <v>0.62245</v>
      </c>
      <c r="AN52" s="54"/>
      <c r="AO52" s="79">
        <v>16.63</v>
      </c>
      <c r="AP52" s="79">
        <v>16.97</v>
      </c>
      <c r="AQ52" s="79">
        <v>16.26</v>
      </c>
      <c r="AR52" s="79">
        <v>16.97</v>
      </c>
      <c r="AS52" s="80">
        <f t="shared" si="17"/>
        <v>16.7075</v>
      </c>
      <c r="AV52" s="2"/>
    </row>
    <row r="53">
      <c r="D53" s="75" t="s">
        <v>46</v>
      </c>
      <c r="E53" s="37">
        <v>1.0</v>
      </c>
      <c r="F53" s="37">
        <v>1.0</v>
      </c>
      <c r="G53" s="37">
        <v>768.1</v>
      </c>
      <c r="H53" s="37">
        <v>1.2</v>
      </c>
      <c r="I53" s="40">
        <v>80.0</v>
      </c>
      <c r="J53" s="54"/>
      <c r="K53" s="79">
        <v>22.4</v>
      </c>
      <c r="L53" s="79">
        <v>22.24</v>
      </c>
      <c r="M53" s="79">
        <v>22.28</v>
      </c>
      <c r="N53" s="79">
        <v>22.47</v>
      </c>
      <c r="O53" s="80">
        <f t="shared" si="12"/>
        <v>22.3475</v>
      </c>
      <c r="P53" s="80">
        <f t="shared" si="13"/>
        <v>0.1062622542</v>
      </c>
      <c r="Q53" s="43">
        <f t="shared" si="2"/>
        <v>0.0531311271</v>
      </c>
      <c r="R53" s="43">
        <f t="shared" si="3"/>
        <v>354.2435424</v>
      </c>
      <c r="V53" s="48"/>
      <c r="W53" s="83">
        <v>10.5</v>
      </c>
      <c r="X53" s="83">
        <v>11.16</v>
      </c>
      <c r="Y53" s="83">
        <v>10.94</v>
      </c>
      <c r="Z53" s="83">
        <v>10.27</v>
      </c>
      <c r="AA53" s="84">
        <f t="shared" si="14"/>
        <v>10.7175</v>
      </c>
      <c r="AB53" s="48"/>
      <c r="AC53" s="83">
        <v>0.4192</v>
      </c>
      <c r="AD53" s="83">
        <v>0.4211</v>
      </c>
      <c r="AE53" s="83">
        <v>0.4207</v>
      </c>
      <c r="AF53" s="83">
        <v>0.4183</v>
      </c>
      <c r="AG53" s="84">
        <f t="shared" si="15"/>
        <v>0.419825</v>
      </c>
      <c r="AH53" s="48"/>
      <c r="AI53" s="83">
        <v>0.7015</v>
      </c>
      <c r="AJ53" s="83">
        <v>0.7509</v>
      </c>
      <c r="AK53" s="83">
        <v>0.7352</v>
      </c>
      <c r="AL53" s="83">
        <v>0.6838</v>
      </c>
      <c r="AM53" s="84">
        <f t="shared" si="16"/>
        <v>0.71785</v>
      </c>
      <c r="AN53" s="54"/>
      <c r="AO53" s="79">
        <v>21.89</v>
      </c>
      <c r="AP53" s="79">
        <v>23.48</v>
      </c>
      <c r="AQ53" s="79">
        <v>22.95</v>
      </c>
      <c r="AR53" s="79">
        <v>21.35</v>
      </c>
      <c r="AS53" s="80">
        <f t="shared" si="17"/>
        <v>22.4175</v>
      </c>
      <c r="AV53" s="2"/>
    </row>
    <row r="54">
      <c r="F54" s="37">
        <v>2.0</v>
      </c>
      <c r="I54" s="40">
        <v>80.0</v>
      </c>
      <c r="J54" s="54"/>
      <c r="K54" s="79">
        <v>22.46</v>
      </c>
      <c r="L54" s="79">
        <v>22.37</v>
      </c>
      <c r="M54" s="79">
        <v>22.37</v>
      </c>
      <c r="N54" s="79">
        <v>22.28</v>
      </c>
      <c r="O54" s="80">
        <f t="shared" si="12"/>
        <v>22.37</v>
      </c>
      <c r="P54" s="80">
        <f t="shared" si="13"/>
        <v>0.07348469228</v>
      </c>
      <c r="Q54" s="43">
        <f t="shared" si="2"/>
        <v>0.03674234614</v>
      </c>
      <c r="R54" s="43">
        <f t="shared" si="3"/>
        <v>740.7407407</v>
      </c>
      <c r="V54" s="48"/>
      <c r="W54" s="83">
        <v>10.15</v>
      </c>
      <c r="X54" s="83">
        <v>10.61</v>
      </c>
      <c r="Y54" s="83">
        <v>10.61</v>
      </c>
      <c r="Z54" s="83">
        <v>11.05</v>
      </c>
      <c r="AA54" s="84">
        <f t="shared" si="14"/>
        <v>10.605</v>
      </c>
      <c r="AB54" s="48"/>
      <c r="AC54" s="83">
        <v>0.4183</v>
      </c>
      <c r="AD54" s="83">
        <v>0.4195</v>
      </c>
      <c r="AE54" s="83">
        <v>0.4195</v>
      </c>
      <c r="AF54" s="83">
        <v>0.4206</v>
      </c>
      <c r="AG54" s="84">
        <f t="shared" si="15"/>
        <v>0.419475</v>
      </c>
      <c r="AH54" s="48"/>
      <c r="AI54" s="83">
        <v>0.6762</v>
      </c>
      <c r="AJ54" s="83">
        <v>0.7102</v>
      </c>
      <c r="AK54" s="83">
        <v>0.7102</v>
      </c>
      <c r="AL54" s="83">
        <v>0.7427</v>
      </c>
      <c r="AM54" s="84">
        <f t="shared" si="16"/>
        <v>0.709825</v>
      </c>
      <c r="AN54" s="54"/>
      <c r="AO54" s="79">
        <v>21.07</v>
      </c>
      <c r="AP54" s="79">
        <v>22.18</v>
      </c>
      <c r="AQ54" s="79">
        <v>22.18</v>
      </c>
      <c r="AR54" s="79">
        <v>23.23</v>
      </c>
      <c r="AS54" s="80">
        <f t="shared" si="17"/>
        <v>22.165</v>
      </c>
      <c r="AV54" s="2"/>
    </row>
    <row r="55">
      <c r="E55" s="37">
        <v>2.0</v>
      </c>
      <c r="F55" s="37">
        <v>1.0</v>
      </c>
      <c r="I55" s="40">
        <v>80.6304</v>
      </c>
      <c r="J55" s="54"/>
      <c r="K55" s="79">
        <v>22.08</v>
      </c>
      <c r="L55" s="79">
        <v>22.01</v>
      </c>
      <c r="M55" s="79">
        <v>22.01</v>
      </c>
      <c r="N55" s="79">
        <v>22.01</v>
      </c>
      <c r="O55" s="80">
        <f t="shared" si="12"/>
        <v>22.0275</v>
      </c>
      <c r="P55" s="80">
        <f t="shared" si="13"/>
        <v>0.035</v>
      </c>
      <c r="Q55" s="43">
        <f t="shared" si="2"/>
        <v>0.0175</v>
      </c>
      <c r="R55" s="43">
        <f t="shared" si="3"/>
        <v>3265.306122</v>
      </c>
      <c r="V55" s="48"/>
      <c r="W55" s="83">
        <v>10.43</v>
      </c>
      <c r="X55" s="83">
        <v>11.1</v>
      </c>
      <c r="Y55" s="83">
        <v>10.88</v>
      </c>
      <c r="Z55" s="83">
        <v>11.1</v>
      </c>
      <c r="AA55" s="84">
        <f t="shared" si="14"/>
        <v>10.8775</v>
      </c>
      <c r="AB55" s="48"/>
      <c r="AC55" s="83">
        <v>0.4225</v>
      </c>
      <c r="AD55" s="83">
        <v>0.4234</v>
      </c>
      <c r="AE55" s="83">
        <v>0.4233</v>
      </c>
      <c r="AF55" s="83">
        <v>0.4234</v>
      </c>
      <c r="AG55" s="84">
        <f t="shared" si="15"/>
        <v>0.42315</v>
      </c>
      <c r="AH55" s="48"/>
      <c r="AI55" s="83">
        <v>0.7072</v>
      </c>
      <c r="AJ55" s="83">
        <v>0.7547</v>
      </c>
      <c r="AK55" s="83">
        <v>0.7398</v>
      </c>
      <c r="AL55" s="83">
        <v>0.7547</v>
      </c>
      <c r="AM55" s="84">
        <f t="shared" si="16"/>
        <v>0.7391</v>
      </c>
      <c r="AN55" s="54"/>
      <c r="AO55" s="79">
        <v>21.76</v>
      </c>
      <c r="AP55" s="79">
        <v>23.34</v>
      </c>
      <c r="AQ55" s="79">
        <v>22.82</v>
      </c>
      <c r="AR55" s="79">
        <v>23.34</v>
      </c>
      <c r="AS55" s="80">
        <f t="shared" si="17"/>
        <v>22.815</v>
      </c>
      <c r="AV55" s="2"/>
    </row>
    <row r="56">
      <c r="F56" s="37">
        <v>2.0</v>
      </c>
      <c r="I56" s="40">
        <v>80.0024</v>
      </c>
      <c r="J56" s="54"/>
      <c r="K56" s="79">
        <v>22.37</v>
      </c>
      <c r="L56" s="79">
        <v>22.39</v>
      </c>
      <c r="M56" s="79">
        <v>22.41</v>
      </c>
      <c r="N56" s="79">
        <v>22.54</v>
      </c>
      <c r="O56" s="80">
        <f t="shared" si="12"/>
        <v>22.4275</v>
      </c>
      <c r="P56" s="80">
        <f t="shared" si="13"/>
        <v>0.07675719293</v>
      </c>
      <c r="Q56" s="43">
        <f t="shared" si="2"/>
        <v>0.03837859647</v>
      </c>
      <c r="R56" s="43">
        <f t="shared" si="3"/>
        <v>678.9250354</v>
      </c>
      <c r="V56" s="48"/>
      <c r="W56" s="83">
        <v>11.38</v>
      </c>
      <c r="X56" s="83">
        <v>11.16</v>
      </c>
      <c r="Y56" s="83">
        <v>10.93</v>
      </c>
      <c r="Z56" s="83">
        <v>10.46</v>
      </c>
      <c r="AA56" s="84">
        <f t="shared" si="14"/>
        <v>10.9825</v>
      </c>
      <c r="AB56" s="48"/>
      <c r="AC56" s="83">
        <v>0.4229</v>
      </c>
      <c r="AD56" s="83">
        <v>0.4227</v>
      </c>
      <c r="AE56" s="83">
        <v>0.4223</v>
      </c>
      <c r="AF56" s="83">
        <v>0.4208</v>
      </c>
      <c r="AG56" s="84">
        <f t="shared" si="15"/>
        <v>0.422175</v>
      </c>
      <c r="AH56" s="48"/>
      <c r="AI56" s="83">
        <v>0.7614</v>
      </c>
      <c r="AJ56" s="83">
        <v>0.746</v>
      </c>
      <c r="AK56" s="83">
        <v>0.7299</v>
      </c>
      <c r="AL56" s="83">
        <v>0.6945</v>
      </c>
      <c r="AM56" s="84">
        <f t="shared" si="16"/>
        <v>0.73295</v>
      </c>
      <c r="AN56" s="54"/>
      <c r="AO56" s="79">
        <v>23.78</v>
      </c>
      <c r="AP56" s="79">
        <v>23.25</v>
      </c>
      <c r="AQ56" s="79">
        <v>22.71</v>
      </c>
      <c r="AR56" s="79">
        <v>21.61</v>
      </c>
      <c r="AS56" s="80">
        <f t="shared" si="17"/>
        <v>22.8375</v>
      </c>
      <c r="AV56" s="2"/>
    </row>
    <row r="57">
      <c r="E57" s="37">
        <v>3.0</v>
      </c>
      <c r="F57" s="37">
        <v>1.0</v>
      </c>
      <c r="I57" s="40">
        <v>80.4299</v>
      </c>
      <c r="J57" s="54"/>
      <c r="K57" s="79">
        <v>22.55</v>
      </c>
      <c r="L57" s="79">
        <v>22.38</v>
      </c>
      <c r="M57" s="79">
        <v>22.44</v>
      </c>
      <c r="N57" s="79">
        <v>22.38</v>
      </c>
      <c r="O57" s="80">
        <f t="shared" si="12"/>
        <v>22.4375</v>
      </c>
      <c r="P57" s="80">
        <f t="shared" si="13"/>
        <v>0.08015609771</v>
      </c>
      <c r="Q57" s="43">
        <f t="shared" si="2"/>
        <v>0.04007804885</v>
      </c>
      <c r="R57" s="43">
        <f t="shared" si="3"/>
        <v>622.5680934</v>
      </c>
      <c r="V57" s="48"/>
      <c r="W57" s="83">
        <v>9.713</v>
      </c>
      <c r="X57" s="83">
        <v>10.45</v>
      </c>
      <c r="Y57" s="83">
        <v>10.22</v>
      </c>
      <c r="Z57" s="83">
        <v>10.45</v>
      </c>
      <c r="AA57" s="84">
        <f t="shared" si="14"/>
        <v>10.20825</v>
      </c>
      <c r="AB57" s="48"/>
      <c r="AC57" s="83">
        <v>0.4163</v>
      </c>
      <c r="AD57" s="83">
        <v>0.4184</v>
      </c>
      <c r="AE57" s="83">
        <v>0.4117</v>
      </c>
      <c r="AF57" s="83">
        <v>0.4184</v>
      </c>
      <c r="AG57" s="84">
        <f t="shared" si="15"/>
        <v>0.4162</v>
      </c>
      <c r="AH57" s="48"/>
      <c r="AI57" s="83">
        <v>0.6447</v>
      </c>
      <c r="AJ57" s="83">
        <v>0.6985</v>
      </c>
      <c r="AK57" s="83">
        <v>0.6813</v>
      </c>
      <c r="AL57" s="83">
        <v>0.6985</v>
      </c>
      <c r="AM57" s="84">
        <f t="shared" si="16"/>
        <v>0.68075</v>
      </c>
      <c r="AN57" s="54"/>
      <c r="AO57" s="79">
        <v>20.13</v>
      </c>
      <c r="AP57" s="79">
        <v>21.83</v>
      </c>
      <c r="AQ57" s="79">
        <v>21.28</v>
      </c>
      <c r="AR57" s="79">
        <v>21.83</v>
      </c>
      <c r="AS57" s="80">
        <f t="shared" si="17"/>
        <v>21.2675</v>
      </c>
      <c r="AV57" s="2"/>
    </row>
    <row r="58" ht="18.0" customHeight="1">
      <c r="F58" s="37">
        <v>2.0</v>
      </c>
      <c r="I58" s="40">
        <v>80.6347</v>
      </c>
      <c r="J58" s="54"/>
      <c r="K58" s="79">
        <v>22.24</v>
      </c>
      <c r="L58" s="79">
        <v>22.24</v>
      </c>
      <c r="M58" s="79">
        <v>22.39</v>
      </c>
      <c r="N58" s="79">
        <v>22.32</v>
      </c>
      <c r="O58" s="80">
        <f t="shared" si="12"/>
        <v>22.2975</v>
      </c>
      <c r="P58" s="80">
        <f t="shared" si="13"/>
        <v>0.07228416147</v>
      </c>
      <c r="Q58" s="43">
        <f t="shared" si="2"/>
        <v>0.03614208074</v>
      </c>
      <c r="R58" s="43">
        <f t="shared" si="3"/>
        <v>765.5502392</v>
      </c>
      <c r="V58" s="48"/>
      <c r="W58" s="83">
        <v>10.38</v>
      </c>
      <c r="X58" s="83">
        <v>10.38</v>
      </c>
      <c r="Y58" s="83">
        <v>9.914</v>
      </c>
      <c r="Z58" s="83">
        <v>10.15</v>
      </c>
      <c r="AA58" s="84">
        <f t="shared" si="14"/>
        <v>10.206</v>
      </c>
      <c r="AB58" s="48"/>
      <c r="AC58" s="83">
        <v>0.4184</v>
      </c>
      <c r="AD58" s="83">
        <v>0.4184</v>
      </c>
      <c r="AE58" s="83">
        <v>0.4165</v>
      </c>
      <c r="AF58" s="83">
        <v>0.4175</v>
      </c>
      <c r="AG58" s="84">
        <f t="shared" si="15"/>
        <v>0.4177</v>
      </c>
      <c r="AH58" s="48"/>
      <c r="AI58" s="83">
        <v>0.6987</v>
      </c>
      <c r="AJ58" s="83">
        <v>0.6987</v>
      </c>
      <c r="AK58" s="83">
        <v>0.6627</v>
      </c>
      <c r="AL58" s="83">
        <v>0.6807</v>
      </c>
      <c r="AM58" s="84">
        <f t="shared" si="16"/>
        <v>0.6852</v>
      </c>
      <c r="AN58" s="54"/>
      <c r="AO58" s="79">
        <v>21.77</v>
      </c>
      <c r="AP58" s="79">
        <v>21.77</v>
      </c>
      <c r="AQ58" s="79">
        <v>20.67</v>
      </c>
      <c r="AR58" s="79">
        <v>21.22</v>
      </c>
      <c r="AS58" s="80">
        <f t="shared" si="17"/>
        <v>21.3575</v>
      </c>
      <c r="AV58" s="2"/>
    </row>
    <row r="59" ht="1.5" customHeight="1">
      <c r="A59" s="88"/>
      <c r="B59" s="89"/>
      <c r="C59" s="89"/>
      <c r="D59" s="90"/>
      <c r="E59" s="89"/>
      <c r="F59" s="89"/>
      <c r="G59" s="89"/>
      <c r="H59" s="89"/>
      <c r="I59" s="91"/>
      <c r="J59" s="54"/>
      <c r="K59" s="92"/>
      <c r="L59" s="92"/>
      <c r="M59" s="92"/>
      <c r="N59" s="92"/>
      <c r="O59" s="93"/>
      <c r="P59" s="93"/>
      <c r="Q59" s="43">
        <f t="shared" si="2"/>
        <v>0</v>
      </c>
      <c r="R59" s="43" t="str">
        <f t="shared" si="3"/>
        <v>#DIV/0!</v>
      </c>
      <c r="S59" s="94"/>
      <c r="T59" s="94"/>
      <c r="U59" s="94"/>
      <c r="V59" s="48"/>
      <c r="W59" s="95"/>
      <c r="X59" s="95"/>
      <c r="Y59" s="95"/>
      <c r="Z59" s="95"/>
      <c r="AA59" s="94"/>
      <c r="AB59" s="48"/>
      <c r="AC59" s="95"/>
      <c r="AD59" s="95"/>
      <c r="AE59" s="95"/>
      <c r="AF59" s="95"/>
      <c r="AG59" s="96"/>
      <c r="AH59" s="48"/>
      <c r="AI59" s="95"/>
      <c r="AJ59" s="95"/>
      <c r="AK59" s="95"/>
      <c r="AL59" s="95"/>
      <c r="AM59" s="96"/>
      <c r="AN59" s="54"/>
      <c r="AO59" s="92"/>
      <c r="AP59" s="92"/>
      <c r="AQ59" s="92"/>
      <c r="AR59" s="92"/>
      <c r="AS59" s="93"/>
      <c r="AT59" s="94"/>
      <c r="AU59" s="94"/>
      <c r="AV59" s="97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</row>
    <row r="60">
      <c r="A60" s="36" t="s">
        <v>47</v>
      </c>
      <c r="B60" s="37" t="s">
        <v>50</v>
      </c>
      <c r="C60" s="37" t="s">
        <v>38</v>
      </c>
      <c r="D60" s="58" t="s">
        <v>42</v>
      </c>
      <c r="E60" s="37">
        <v>1.0</v>
      </c>
      <c r="F60" s="37">
        <v>1.0</v>
      </c>
      <c r="G60" s="37">
        <v>758.4</v>
      </c>
      <c r="H60" s="37">
        <v>1.2</v>
      </c>
      <c r="I60" s="40">
        <v>81.899</v>
      </c>
      <c r="J60" s="54"/>
      <c r="K60" s="79">
        <v>23.6</v>
      </c>
      <c r="L60" s="79">
        <v>23.62</v>
      </c>
      <c r="M60" s="79">
        <v>23.6</v>
      </c>
      <c r="N60" s="79">
        <v>23.64</v>
      </c>
      <c r="O60" s="80">
        <f t="shared" ref="O60:O83" si="18">AVERAGE(K60:N60)</f>
        <v>23.615</v>
      </c>
      <c r="P60" s="80">
        <f t="shared" ref="P60:P83" si="19">STDEV(K60:N60)</f>
        <v>0.01914854216</v>
      </c>
      <c r="Q60" s="43">
        <f t="shared" si="2"/>
        <v>0.009574271078</v>
      </c>
      <c r="R60" s="43">
        <f t="shared" si="3"/>
        <v>10909.09091</v>
      </c>
      <c r="S60" s="81">
        <v>25.35</v>
      </c>
      <c r="T60" s="98">
        <f>1/(SUM(R60:R83))^0.5</f>
        <v>0.001859586332</v>
      </c>
      <c r="U60" s="99">
        <f>IFERROR(__xludf.DUMMYFUNCTION("AVERAGE.WEIGHTED(O60:O83,R60:R83)"),23.599483502620775)</f>
        <v>23.5994835</v>
      </c>
      <c r="V60" s="48"/>
      <c r="W60" s="83">
        <v>4.512</v>
      </c>
      <c r="X60" s="83">
        <v>4.542</v>
      </c>
      <c r="Y60" s="83">
        <v>4.484</v>
      </c>
      <c r="Z60" s="83">
        <v>4.549</v>
      </c>
      <c r="AA60" s="84">
        <f t="shared" ref="AA60:AA83" si="20">AVERAGE(W60:Z60)</f>
        <v>4.52175</v>
      </c>
      <c r="AB60" s="48"/>
      <c r="AC60" s="83">
        <v>0.2641</v>
      </c>
      <c r="AD60" s="83">
        <v>0.2639</v>
      </c>
      <c r="AE60" s="83">
        <v>0.2641</v>
      </c>
      <c r="AF60" s="83">
        <v>0.2637</v>
      </c>
      <c r="AG60" s="84">
        <f t="shared" ref="AG60:AG83" si="21">AVERAGE(AC60:AF60)</f>
        <v>0.26395</v>
      </c>
      <c r="AH60" s="48"/>
      <c r="AI60" s="83">
        <v>0.8218</v>
      </c>
      <c r="AJ60" s="83">
        <v>0.8268</v>
      </c>
      <c r="AK60" s="83">
        <v>0.8167</v>
      </c>
      <c r="AL60" s="83">
        <v>0.8272</v>
      </c>
      <c r="AM60" s="84">
        <f t="shared" ref="AM60:AM83" si="22">AVERAGE(AI60:AL60)</f>
        <v>0.823125</v>
      </c>
      <c r="AN60" s="54"/>
      <c r="AO60" s="79">
        <v>13.13</v>
      </c>
      <c r="AP60" s="79">
        <v>13.34</v>
      </c>
      <c r="AQ60" s="79">
        <v>12.95</v>
      </c>
      <c r="AR60" s="79">
        <v>13.39</v>
      </c>
      <c r="AS60" s="80">
        <f t="shared" ref="AS60:AS83" si="23">AVERAGE(AO60:AR60)</f>
        <v>13.2025</v>
      </c>
      <c r="AT60" s="37">
        <v>24.2</v>
      </c>
      <c r="AV60" s="2"/>
    </row>
    <row r="61">
      <c r="F61" s="37">
        <v>2.0</v>
      </c>
      <c r="I61" s="40">
        <v>80.0825</v>
      </c>
      <c r="J61" s="54"/>
      <c r="K61" s="79">
        <v>24.83</v>
      </c>
      <c r="L61" s="79">
        <v>24.89</v>
      </c>
      <c r="M61" s="79">
        <v>24.89</v>
      </c>
      <c r="N61" s="79">
        <v>24.82</v>
      </c>
      <c r="O61" s="80">
        <f t="shared" si="18"/>
        <v>24.8575</v>
      </c>
      <c r="P61" s="80">
        <f t="shared" si="19"/>
        <v>0.03774917218</v>
      </c>
      <c r="Q61" s="43">
        <f t="shared" si="2"/>
        <v>0.01887458609</v>
      </c>
      <c r="R61" s="43">
        <f t="shared" si="3"/>
        <v>2807.017544</v>
      </c>
      <c r="V61" s="48"/>
      <c r="W61" s="83">
        <v>4.826</v>
      </c>
      <c r="X61" s="83">
        <v>4.853</v>
      </c>
      <c r="Y61" s="83">
        <v>4.853</v>
      </c>
      <c r="Z61" s="83">
        <v>4.817</v>
      </c>
      <c r="AA61" s="84">
        <f t="shared" si="20"/>
        <v>4.83725</v>
      </c>
      <c r="AB61" s="48"/>
      <c r="AC61" s="83">
        <v>0.2626</v>
      </c>
      <c r="AD61" s="83">
        <v>0.262</v>
      </c>
      <c r="AE61" s="83">
        <v>0.2621</v>
      </c>
      <c r="AF61" s="83">
        <v>0.2627</v>
      </c>
      <c r="AG61" s="84">
        <f t="shared" si="21"/>
        <v>0.26235</v>
      </c>
      <c r="AH61" s="48"/>
      <c r="AI61" s="83">
        <v>0.8355</v>
      </c>
      <c r="AJ61" s="83">
        <v>0.8382</v>
      </c>
      <c r="AK61" s="83">
        <v>0.8382</v>
      </c>
      <c r="AL61" s="83">
        <v>0.8343</v>
      </c>
      <c r="AM61" s="84">
        <f t="shared" si="22"/>
        <v>0.83655</v>
      </c>
      <c r="AN61" s="54"/>
      <c r="AO61" s="79">
        <v>13.78</v>
      </c>
      <c r="AP61" s="79">
        <v>13.96</v>
      </c>
      <c r="AQ61" s="79">
        <v>13.96</v>
      </c>
      <c r="AR61" s="79">
        <v>13.72</v>
      </c>
      <c r="AS61" s="80">
        <f t="shared" si="23"/>
        <v>13.855</v>
      </c>
      <c r="AV61" s="2"/>
    </row>
    <row r="62">
      <c r="E62" s="37">
        <v>2.0</v>
      </c>
      <c r="F62" s="37">
        <v>1.0</v>
      </c>
      <c r="I62" s="40">
        <v>81.8384</v>
      </c>
      <c r="J62" s="54"/>
      <c r="K62" s="79">
        <v>23.91</v>
      </c>
      <c r="L62" s="79">
        <v>24.01</v>
      </c>
      <c r="M62" s="79">
        <v>23.91</v>
      </c>
      <c r="N62" s="79">
        <v>23.89</v>
      </c>
      <c r="O62" s="80">
        <f t="shared" si="18"/>
        <v>23.93</v>
      </c>
      <c r="P62" s="80">
        <f t="shared" si="19"/>
        <v>0.05416025603</v>
      </c>
      <c r="Q62" s="43">
        <f t="shared" si="2"/>
        <v>0.02708012802</v>
      </c>
      <c r="R62" s="43">
        <f t="shared" si="3"/>
        <v>1363.636364</v>
      </c>
      <c r="V62" s="48"/>
      <c r="W62" s="83">
        <v>4.594</v>
      </c>
      <c r="X62" s="83">
        <v>4.622</v>
      </c>
      <c r="Y62" s="83">
        <v>4.594</v>
      </c>
      <c r="Z62" s="83">
        <v>4.572</v>
      </c>
      <c r="AA62" s="84">
        <f t="shared" si="20"/>
        <v>4.5955</v>
      </c>
      <c r="AB62" s="48"/>
      <c r="AC62" s="83">
        <v>0.2624</v>
      </c>
      <c r="AD62" s="83">
        <v>0.2616</v>
      </c>
      <c r="AE62" s="83">
        <v>0.2624</v>
      </c>
      <c r="AF62" s="83">
        <v>0.2625</v>
      </c>
      <c r="AG62" s="84">
        <f t="shared" si="21"/>
        <v>0.262225</v>
      </c>
      <c r="AH62" s="48"/>
      <c r="AI62" s="83">
        <v>0.8259</v>
      </c>
      <c r="AJ62" s="83">
        <v>0.8278</v>
      </c>
      <c r="AK62" s="83">
        <v>0.8259</v>
      </c>
      <c r="AL62" s="83">
        <v>0.8225</v>
      </c>
      <c r="AM62" s="84">
        <f t="shared" si="22"/>
        <v>0.825525</v>
      </c>
      <c r="AN62" s="54"/>
      <c r="AO62" s="79">
        <v>13.54</v>
      </c>
      <c r="AP62" s="79">
        <v>13.73</v>
      </c>
      <c r="AQ62" s="79">
        <v>13.54</v>
      </c>
      <c r="AR62" s="79">
        <v>13.38</v>
      </c>
      <c r="AS62" s="80">
        <f t="shared" si="23"/>
        <v>13.5475</v>
      </c>
      <c r="AV62" s="2"/>
    </row>
    <row r="63">
      <c r="F63" s="37">
        <v>2.0</v>
      </c>
      <c r="I63" s="40">
        <v>81.8989</v>
      </c>
      <c r="J63" s="54"/>
      <c r="K63" s="79">
        <v>23.81</v>
      </c>
      <c r="L63" s="79">
        <v>24.01</v>
      </c>
      <c r="M63" s="79">
        <v>23.81</v>
      </c>
      <c r="N63" s="79">
        <v>23.81</v>
      </c>
      <c r="O63" s="80">
        <f t="shared" si="18"/>
        <v>23.86</v>
      </c>
      <c r="P63" s="80">
        <f t="shared" si="19"/>
        <v>0.1</v>
      </c>
      <c r="Q63" s="43">
        <f t="shared" si="2"/>
        <v>0.05</v>
      </c>
      <c r="R63" s="43">
        <f t="shared" si="3"/>
        <v>400</v>
      </c>
      <c r="V63" s="48"/>
      <c r="W63" s="83">
        <v>4.594</v>
      </c>
      <c r="X63" s="83">
        <v>4.64</v>
      </c>
      <c r="Y63" s="83">
        <v>4.571</v>
      </c>
      <c r="Z63" s="83">
        <v>4.594</v>
      </c>
      <c r="AA63" s="84">
        <f t="shared" si="20"/>
        <v>4.59975</v>
      </c>
      <c r="AB63" s="48"/>
      <c r="AC63" s="83">
        <v>0.2634</v>
      </c>
      <c r="AD63" s="83">
        <v>0.2618</v>
      </c>
      <c r="AE63" s="83">
        <v>0.2633</v>
      </c>
      <c r="AF63" s="83">
        <v>0.2634</v>
      </c>
      <c r="AG63" s="84">
        <f t="shared" si="21"/>
        <v>0.262975</v>
      </c>
      <c r="AH63" s="48"/>
      <c r="AI63" s="83">
        <v>0.8294</v>
      </c>
      <c r="AJ63" s="83">
        <v>0.8308</v>
      </c>
      <c r="AK63" s="83">
        <v>0.8253</v>
      </c>
      <c r="AL63" s="83">
        <v>0.8294</v>
      </c>
      <c r="AM63" s="84">
        <f t="shared" si="22"/>
        <v>0.828725</v>
      </c>
      <c r="AN63" s="54"/>
      <c r="AO63" s="79">
        <v>13.52</v>
      </c>
      <c r="AP63" s="79">
        <v>13.83</v>
      </c>
      <c r="AQ63" s="79">
        <v>13.36</v>
      </c>
      <c r="AR63" s="79">
        <v>13.52</v>
      </c>
      <c r="AS63" s="80">
        <f t="shared" si="23"/>
        <v>13.5575</v>
      </c>
      <c r="AV63" s="2"/>
    </row>
    <row r="64">
      <c r="E64" s="37">
        <v>3.0</v>
      </c>
      <c r="F64" s="37">
        <v>1.0</v>
      </c>
      <c r="I64" s="40">
        <v>81.8384</v>
      </c>
      <c r="J64" s="54"/>
      <c r="K64" s="79">
        <v>23.98</v>
      </c>
      <c r="L64" s="79">
        <v>23.7</v>
      </c>
      <c r="M64" s="79">
        <v>23.74</v>
      </c>
      <c r="N64" s="79">
        <v>23.72</v>
      </c>
      <c r="O64" s="80">
        <f t="shared" si="18"/>
        <v>23.785</v>
      </c>
      <c r="P64" s="80">
        <f t="shared" si="19"/>
        <v>0.1310216267</v>
      </c>
      <c r="Q64" s="43">
        <f t="shared" si="2"/>
        <v>0.06551081336</v>
      </c>
      <c r="R64" s="43">
        <f t="shared" si="3"/>
        <v>233.0097087</v>
      </c>
      <c r="V64" s="48"/>
      <c r="W64" s="83">
        <v>4.63</v>
      </c>
      <c r="X64" s="83">
        <v>4.56</v>
      </c>
      <c r="Y64" s="83">
        <v>4.582</v>
      </c>
      <c r="Z64" s="83">
        <v>4.535</v>
      </c>
      <c r="AA64" s="84">
        <f t="shared" si="20"/>
        <v>4.57675</v>
      </c>
      <c r="AB64" s="48"/>
      <c r="AC64" s="83">
        <v>0.2614</v>
      </c>
      <c r="AD64" s="83">
        <v>0.2635</v>
      </c>
      <c r="AE64" s="83">
        <v>0.2633</v>
      </c>
      <c r="AF64" s="83">
        <v>0.2634</v>
      </c>
      <c r="AG64" s="84">
        <f t="shared" si="21"/>
        <v>0.2629</v>
      </c>
      <c r="AH64" s="48"/>
      <c r="AI64" s="83">
        <v>0.8301</v>
      </c>
      <c r="AJ64" s="83">
        <v>0.827</v>
      </c>
      <c r="AK64" s="83">
        <v>0.8299</v>
      </c>
      <c r="AL64" s="83">
        <v>0.8221</v>
      </c>
      <c r="AM64" s="84">
        <f t="shared" si="22"/>
        <v>0.827275</v>
      </c>
      <c r="AN64" s="54"/>
      <c r="AO64" s="79">
        <v>13.87</v>
      </c>
      <c r="AP64" s="79">
        <v>13.41</v>
      </c>
      <c r="AQ64" s="79">
        <v>13.56</v>
      </c>
      <c r="AR64" s="79">
        <v>13.24</v>
      </c>
      <c r="AS64" s="80">
        <f t="shared" si="23"/>
        <v>13.52</v>
      </c>
      <c r="AV64" s="2"/>
    </row>
    <row r="65">
      <c r="F65" s="37">
        <v>2.0</v>
      </c>
      <c r="I65" s="40">
        <v>83.6364</v>
      </c>
      <c r="J65" s="54"/>
      <c r="K65" s="79">
        <v>22.74</v>
      </c>
      <c r="L65" s="79">
        <v>22.82</v>
      </c>
      <c r="M65" s="79">
        <v>22.71</v>
      </c>
      <c r="N65" s="79">
        <v>22.74</v>
      </c>
      <c r="O65" s="80">
        <f t="shared" si="18"/>
        <v>22.7525</v>
      </c>
      <c r="P65" s="80">
        <f t="shared" si="19"/>
        <v>0.04716990566</v>
      </c>
      <c r="Q65" s="43">
        <f t="shared" si="2"/>
        <v>0.02358495283</v>
      </c>
      <c r="R65" s="43">
        <f t="shared" si="3"/>
        <v>1797.752809</v>
      </c>
      <c r="V65" s="48"/>
      <c r="W65" s="83">
        <v>4.28</v>
      </c>
      <c r="X65" s="83">
        <v>4.301</v>
      </c>
      <c r="Y65" s="83">
        <v>4.257</v>
      </c>
      <c r="Z65" s="83">
        <v>4.28</v>
      </c>
      <c r="AA65" s="84">
        <f t="shared" si="20"/>
        <v>4.2795</v>
      </c>
      <c r="AB65" s="48"/>
      <c r="AC65" s="83">
        <v>0.2632</v>
      </c>
      <c r="AD65" s="83">
        <v>0.2625</v>
      </c>
      <c r="AE65" s="83">
        <v>0.2634</v>
      </c>
      <c r="AF65" s="83">
        <v>0.2632</v>
      </c>
      <c r="AG65" s="84">
        <f t="shared" si="21"/>
        <v>0.263075</v>
      </c>
      <c r="AH65" s="48"/>
      <c r="AI65" s="83">
        <v>0.809</v>
      </c>
      <c r="AJ65" s="83">
        <v>0.8102</v>
      </c>
      <c r="AK65" s="83">
        <v>0.8058</v>
      </c>
      <c r="AL65" s="83">
        <v>0.809</v>
      </c>
      <c r="AM65" s="84">
        <f t="shared" si="22"/>
        <v>0.8085</v>
      </c>
      <c r="AN65" s="54"/>
      <c r="AO65" s="79">
        <v>12.89</v>
      </c>
      <c r="AP65" s="79">
        <v>13.03</v>
      </c>
      <c r="AQ65" s="79">
        <v>12.73</v>
      </c>
      <c r="AR65" s="79">
        <v>12.89</v>
      </c>
      <c r="AS65" s="80">
        <f t="shared" si="23"/>
        <v>12.885</v>
      </c>
      <c r="AV65" s="2"/>
    </row>
    <row r="66">
      <c r="D66" s="37" t="s">
        <v>44</v>
      </c>
      <c r="E66" s="37">
        <v>1.0</v>
      </c>
      <c r="F66" s="37">
        <v>1.0</v>
      </c>
      <c r="G66" s="37">
        <v>758.4</v>
      </c>
      <c r="H66" s="37">
        <v>1.2</v>
      </c>
      <c r="I66" s="40">
        <v>81.8913</v>
      </c>
      <c r="J66" s="54"/>
      <c r="K66" s="79">
        <v>23.88</v>
      </c>
      <c r="L66" s="79">
        <v>23.94</v>
      </c>
      <c r="M66" s="79">
        <v>23.94</v>
      </c>
      <c r="N66" s="79">
        <v>23.88</v>
      </c>
      <c r="O66" s="80">
        <f t="shared" si="18"/>
        <v>23.91</v>
      </c>
      <c r="P66" s="80">
        <f t="shared" si="19"/>
        <v>0.03464101615</v>
      </c>
      <c r="Q66" s="43">
        <f t="shared" si="2"/>
        <v>0.01732050808</v>
      </c>
      <c r="R66" s="43">
        <f t="shared" si="3"/>
        <v>3333.333333</v>
      </c>
      <c r="V66" s="48"/>
      <c r="W66" s="83">
        <v>5.601</v>
      </c>
      <c r="X66" s="83">
        <v>5.674</v>
      </c>
      <c r="Y66" s="83">
        <v>5.674</v>
      </c>
      <c r="Z66" s="83">
        <v>5.601</v>
      </c>
      <c r="AA66" s="84">
        <f t="shared" si="20"/>
        <v>5.6375</v>
      </c>
      <c r="AB66" s="48"/>
      <c r="AC66" s="83">
        <v>0.2914</v>
      </c>
      <c r="AD66" s="83">
        <v>0.2909</v>
      </c>
      <c r="AE66" s="83">
        <v>0.2909</v>
      </c>
      <c r="AF66" s="83">
        <v>0.2914</v>
      </c>
      <c r="AG66" s="84">
        <f t="shared" si="21"/>
        <v>0.29115</v>
      </c>
      <c r="AH66" s="48"/>
      <c r="AI66" s="83">
        <v>0.8038</v>
      </c>
      <c r="AJ66" s="83">
        <v>0.812</v>
      </c>
      <c r="AK66" s="83">
        <v>0.812</v>
      </c>
      <c r="AL66" s="83">
        <v>0.8038</v>
      </c>
      <c r="AM66" s="84">
        <f t="shared" si="22"/>
        <v>0.8079</v>
      </c>
      <c r="AN66" s="54"/>
      <c r="AO66" s="79">
        <v>15.21</v>
      </c>
      <c r="AP66" s="79">
        <v>15.62</v>
      </c>
      <c r="AQ66" s="79">
        <v>15.62</v>
      </c>
      <c r="AR66" s="79">
        <v>15.21</v>
      </c>
      <c r="AS66" s="80">
        <f t="shared" si="23"/>
        <v>15.415</v>
      </c>
      <c r="AV66" s="2"/>
    </row>
    <row r="67">
      <c r="F67" s="37">
        <v>2.0</v>
      </c>
      <c r="I67" s="40">
        <v>81.1723</v>
      </c>
      <c r="J67" s="54"/>
      <c r="K67" s="79">
        <v>24.36</v>
      </c>
      <c r="L67" s="79">
        <v>24.38</v>
      </c>
      <c r="M67" s="79">
        <v>24.38</v>
      </c>
      <c r="N67" s="79">
        <v>24.43</v>
      </c>
      <c r="O67" s="80">
        <f t="shared" si="18"/>
        <v>24.3875</v>
      </c>
      <c r="P67" s="80">
        <f t="shared" si="19"/>
        <v>0.02986078811</v>
      </c>
      <c r="Q67" s="43">
        <f t="shared" si="2"/>
        <v>0.01493039406</v>
      </c>
      <c r="R67" s="43">
        <f t="shared" si="3"/>
        <v>4485.981308</v>
      </c>
      <c r="V67" s="48"/>
      <c r="W67" s="83">
        <v>5.772</v>
      </c>
      <c r="X67" s="83">
        <v>5.854</v>
      </c>
      <c r="Y67" s="83">
        <v>5.854</v>
      </c>
      <c r="Z67" s="83">
        <v>5.891</v>
      </c>
      <c r="AA67" s="84">
        <f t="shared" si="20"/>
        <v>5.84275</v>
      </c>
      <c r="AB67" s="48"/>
      <c r="AC67" s="83">
        <v>0.2924</v>
      </c>
      <c r="AD67" s="83">
        <v>0.2923</v>
      </c>
      <c r="AE67" s="83">
        <v>0.2923</v>
      </c>
      <c r="AF67" s="83">
        <v>0.2918</v>
      </c>
      <c r="AG67" s="84">
        <f t="shared" si="21"/>
        <v>0.2922</v>
      </c>
      <c r="AH67" s="48"/>
      <c r="AI67" s="83">
        <v>0.8118</v>
      </c>
      <c r="AJ67" s="83">
        <v>0.823</v>
      </c>
      <c r="AK67" s="83">
        <v>0.823</v>
      </c>
      <c r="AL67" s="83">
        <v>0.8264</v>
      </c>
      <c r="AM67" s="84">
        <f t="shared" si="22"/>
        <v>0.82105</v>
      </c>
      <c r="AN67" s="54"/>
      <c r="AO67" s="79">
        <v>15.39</v>
      </c>
      <c r="AP67" s="79">
        <v>15.83</v>
      </c>
      <c r="AQ67" s="79">
        <v>15.83</v>
      </c>
      <c r="AR67" s="79">
        <v>16.03</v>
      </c>
      <c r="AS67" s="80">
        <f t="shared" si="23"/>
        <v>15.77</v>
      </c>
      <c r="AV67" s="2"/>
    </row>
    <row r="68">
      <c r="E68" s="37">
        <v>2.0</v>
      </c>
      <c r="F68" s="37">
        <v>1.0</v>
      </c>
      <c r="I68" s="40">
        <v>82.6313</v>
      </c>
      <c r="J68" s="54"/>
      <c r="K68" s="79">
        <v>23.49</v>
      </c>
      <c r="L68" s="79">
        <v>23.49</v>
      </c>
      <c r="M68" s="79">
        <v>23.43</v>
      </c>
      <c r="N68" s="79">
        <v>23.43</v>
      </c>
      <c r="O68" s="80">
        <f t="shared" si="18"/>
        <v>23.46</v>
      </c>
      <c r="P68" s="80">
        <f t="shared" si="19"/>
        <v>0.03464101615</v>
      </c>
      <c r="Q68" s="43">
        <f t="shared" si="2"/>
        <v>0.01732050808</v>
      </c>
      <c r="R68" s="43">
        <f t="shared" si="3"/>
        <v>3333.333333</v>
      </c>
      <c r="V68" s="48"/>
      <c r="W68" s="83">
        <v>5.491</v>
      </c>
      <c r="X68" s="83">
        <v>5.491</v>
      </c>
      <c r="Y68" s="83">
        <v>5.409</v>
      </c>
      <c r="Z68" s="83">
        <v>5.409</v>
      </c>
      <c r="AA68" s="84">
        <f t="shared" si="20"/>
        <v>5.45</v>
      </c>
      <c r="AB68" s="48"/>
      <c r="AC68" s="83">
        <v>0.2913</v>
      </c>
      <c r="AD68" s="83">
        <v>0.2913</v>
      </c>
      <c r="AE68" s="83">
        <v>0.2918</v>
      </c>
      <c r="AF68" s="83">
        <v>0.2918</v>
      </c>
      <c r="AG68" s="84">
        <f t="shared" si="21"/>
        <v>0.29155</v>
      </c>
      <c r="AH68" s="48"/>
      <c r="AI68" s="83">
        <v>0.801</v>
      </c>
      <c r="AJ68" s="83">
        <v>0.801</v>
      </c>
      <c r="AK68" s="83">
        <v>0.7909</v>
      </c>
      <c r="AL68" s="83">
        <v>0.7909</v>
      </c>
      <c r="AM68" s="84">
        <f t="shared" si="22"/>
        <v>0.79595</v>
      </c>
      <c r="AN68" s="54"/>
      <c r="AO68" s="79">
        <v>15.13</v>
      </c>
      <c r="AP68" s="79">
        <v>15.13</v>
      </c>
      <c r="AQ68" s="79">
        <v>14.69</v>
      </c>
      <c r="AR68" s="79">
        <v>14.69</v>
      </c>
      <c r="AS68" s="80">
        <f t="shared" si="23"/>
        <v>14.91</v>
      </c>
      <c r="AV68" s="2"/>
    </row>
    <row r="69">
      <c r="F69" s="37">
        <v>2.0</v>
      </c>
      <c r="I69" s="40">
        <v>82.6595</v>
      </c>
      <c r="J69" s="54"/>
      <c r="K69" s="79">
        <v>23.62</v>
      </c>
      <c r="L69" s="79">
        <v>23.61</v>
      </c>
      <c r="M69" s="79">
        <v>23.61</v>
      </c>
      <c r="N69" s="79">
        <v>23.61</v>
      </c>
      <c r="O69" s="80">
        <f t="shared" si="18"/>
        <v>23.6125</v>
      </c>
      <c r="P69" s="80">
        <f t="shared" si="19"/>
        <v>0.005</v>
      </c>
      <c r="Q69" s="43">
        <f t="shared" si="2"/>
        <v>0.0025</v>
      </c>
      <c r="R69" s="43">
        <f t="shared" si="3"/>
        <v>160000</v>
      </c>
      <c r="V69" s="48"/>
      <c r="W69" s="83">
        <v>5.485</v>
      </c>
      <c r="X69" s="83">
        <v>5.449</v>
      </c>
      <c r="Y69" s="83">
        <v>5.449</v>
      </c>
      <c r="Z69" s="83">
        <v>5.449</v>
      </c>
      <c r="AA69" s="84">
        <f t="shared" si="20"/>
        <v>5.458</v>
      </c>
      <c r="AB69" s="48"/>
      <c r="AC69" s="83">
        <v>0.2897</v>
      </c>
      <c r="AD69" s="83">
        <v>0.2898</v>
      </c>
      <c r="AE69" s="83">
        <v>0.2898</v>
      </c>
      <c r="AF69" s="83">
        <v>0.2898</v>
      </c>
      <c r="AG69" s="84">
        <f t="shared" si="21"/>
        <v>0.289775</v>
      </c>
      <c r="AH69" s="48"/>
      <c r="AI69" s="83">
        <v>0.7958</v>
      </c>
      <c r="AJ69" s="83">
        <v>0.7909</v>
      </c>
      <c r="AK69" s="83">
        <v>0.7909</v>
      </c>
      <c r="AL69" s="83">
        <v>0.7909</v>
      </c>
      <c r="AM69" s="84">
        <f t="shared" si="22"/>
        <v>0.792125</v>
      </c>
      <c r="AN69" s="54"/>
      <c r="AO69" s="79">
        <v>15.16</v>
      </c>
      <c r="AP69" s="79">
        <v>14.96</v>
      </c>
      <c r="AQ69" s="79">
        <v>14.96</v>
      </c>
      <c r="AR69" s="79">
        <v>14.96</v>
      </c>
      <c r="AS69" s="80">
        <f t="shared" si="23"/>
        <v>15.01</v>
      </c>
      <c r="AV69" s="2"/>
    </row>
    <row r="70">
      <c r="E70" s="37">
        <v>3.0</v>
      </c>
      <c r="F70" s="37">
        <v>1.0</v>
      </c>
      <c r="I70" s="40">
        <v>83.3459</v>
      </c>
      <c r="J70" s="54"/>
      <c r="K70" s="79">
        <v>22.9</v>
      </c>
      <c r="L70" s="79">
        <v>22.93</v>
      </c>
      <c r="M70" s="79">
        <v>22.93</v>
      </c>
      <c r="N70" s="79">
        <v>23.01</v>
      </c>
      <c r="O70" s="80">
        <f t="shared" si="18"/>
        <v>22.9425</v>
      </c>
      <c r="P70" s="80">
        <f t="shared" si="19"/>
        <v>0.04716990566</v>
      </c>
      <c r="Q70" s="43">
        <f t="shared" si="2"/>
        <v>0.02358495283</v>
      </c>
      <c r="R70" s="43">
        <f t="shared" si="3"/>
        <v>1797.752809</v>
      </c>
      <c r="V70" s="48"/>
      <c r="W70" s="83">
        <v>5.294</v>
      </c>
      <c r="X70" s="83">
        <v>5.33</v>
      </c>
      <c r="Y70" s="83">
        <v>5.33</v>
      </c>
      <c r="Z70" s="83">
        <v>5.363</v>
      </c>
      <c r="AA70" s="84">
        <f t="shared" si="20"/>
        <v>5.32925</v>
      </c>
      <c r="AB70" s="48"/>
      <c r="AC70" s="83">
        <v>0.292</v>
      </c>
      <c r="AD70" s="83">
        <v>0.2917</v>
      </c>
      <c r="AE70" s="83">
        <v>0.2917</v>
      </c>
      <c r="AF70" s="83">
        <v>0.2911</v>
      </c>
      <c r="AG70" s="84">
        <f t="shared" si="21"/>
        <v>0.291625</v>
      </c>
      <c r="AH70" s="48"/>
      <c r="AI70" s="83">
        <v>0.7922</v>
      </c>
      <c r="AJ70" s="83">
        <v>0.7964</v>
      </c>
      <c r="AK70" s="83">
        <v>0.7964</v>
      </c>
      <c r="AL70" s="83">
        <v>0.7987</v>
      </c>
      <c r="AM70" s="84">
        <f t="shared" si="22"/>
        <v>0.795925</v>
      </c>
      <c r="AN70" s="100"/>
      <c r="AO70" s="40" t="s">
        <v>49</v>
      </c>
      <c r="AP70" s="79">
        <v>14.9</v>
      </c>
      <c r="AQ70" s="79">
        <v>14.9</v>
      </c>
      <c r="AR70" s="79">
        <v>15.09</v>
      </c>
      <c r="AS70" s="80">
        <f t="shared" si="23"/>
        <v>14.96333333</v>
      </c>
      <c r="AV70" s="2"/>
    </row>
    <row r="71">
      <c r="F71" s="37">
        <v>2.0</v>
      </c>
      <c r="I71" s="40">
        <v>81.1723</v>
      </c>
      <c r="J71" s="54"/>
      <c r="K71" s="79">
        <v>24.22</v>
      </c>
      <c r="L71" s="79">
        <v>24.18</v>
      </c>
      <c r="M71" s="79">
        <v>24.19</v>
      </c>
      <c r="N71" s="79">
        <v>24.19</v>
      </c>
      <c r="O71" s="80">
        <f t="shared" si="18"/>
        <v>24.195</v>
      </c>
      <c r="P71" s="80">
        <f t="shared" si="19"/>
        <v>0.01732050808</v>
      </c>
      <c r="Q71" s="43">
        <f t="shared" si="2"/>
        <v>0.008660254038</v>
      </c>
      <c r="R71" s="43">
        <f t="shared" si="3"/>
        <v>13333.33333</v>
      </c>
      <c r="V71" s="48"/>
      <c r="W71" s="83">
        <v>5.773</v>
      </c>
      <c r="X71" s="83">
        <v>5.736</v>
      </c>
      <c r="Y71" s="83">
        <v>5.696</v>
      </c>
      <c r="Z71" s="83">
        <v>5.696</v>
      </c>
      <c r="AA71" s="84">
        <f t="shared" si="20"/>
        <v>5.72525</v>
      </c>
      <c r="AB71" s="48"/>
      <c r="AC71" s="83">
        <v>0.2911</v>
      </c>
      <c r="AD71" s="83">
        <v>0.2914</v>
      </c>
      <c r="AE71" s="83">
        <v>0.2914</v>
      </c>
      <c r="AF71" s="83">
        <v>0.2914</v>
      </c>
      <c r="AG71" s="84">
        <f t="shared" si="21"/>
        <v>0.291325</v>
      </c>
      <c r="AH71" s="48"/>
      <c r="AI71" s="83">
        <v>0.8166</v>
      </c>
      <c r="AJ71" s="83">
        <v>0.8128</v>
      </c>
      <c r="AK71" s="83">
        <v>0.8069</v>
      </c>
      <c r="AL71" s="83">
        <v>0.8069</v>
      </c>
      <c r="AM71" s="84">
        <f t="shared" si="22"/>
        <v>0.8108</v>
      </c>
      <c r="AN71" s="54"/>
      <c r="AO71" s="79">
        <v>15.76</v>
      </c>
      <c r="AP71" s="79">
        <v>15.56</v>
      </c>
      <c r="AQ71" s="79">
        <v>15.35</v>
      </c>
      <c r="AR71" s="79">
        <v>15.35</v>
      </c>
      <c r="AS71" s="80">
        <f t="shared" si="23"/>
        <v>15.505</v>
      </c>
      <c r="AV71" s="2"/>
    </row>
    <row r="72">
      <c r="D72" s="37" t="s">
        <v>45</v>
      </c>
      <c r="E72" s="37">
        <v>1.0</v>
      </c>
      <c r="F72" s="37">
        <v>1.0</v>
      </c>
      <c r="G72" s="37">
        <v>758.4</v>
      </c>
      <c r="H72" s="37">
        <v>1.2</v>
      </c>
      <c r="I72" s="40">
        <v>82.3529</v>
      </c>
      <c r="J72" s="54"/>
      <c r="K72" s="79">
        <v>23.48</v>
      </c>
      <c r="L72" s="79">
        <v>23.52</v>
      </c>
      <c r="M72" s="79">
        <v>23.49</v>
      </c>
      <c r="N72" s="79">
        <v>23.48</v>
      </c>
      <c r="O72" s="80">
        <f t="shared" si="18"/>
        <v>23.4925</v>
      </c>
      <c r="P72" s="80">
        <f t="shared" si="19"/>
        <v>0.01892969449</v>
      </c>
      <c r="Q72" s="43">
        <f t="shared" si="2"/>
        <v>0.009464847243</v>
      </c>
      <c r="R72" s="43">
        <f t="shared" si="3"/>
        <v>11162.7907</v>
      </c>
      <c r="V72" s="48"/>
      <c r="W72" s="83">
        <v>8.697</v>
      </c>
      <c r="X72" s="83">
        <v>8.905</v>
      </c>
      <c r="Y72" s="83">
        <v>8.802</v>
      </c>
      <c r="Z72" s="83">
        <v>8.697</v>
      </c>
      <c r="AA72" s="84">
        <f t="shared" si="20"/>
        <v>8.77525</v>
      </c>
      <c r="AB72" s="48"/>
      <c r="AC72" s="83">
        <v>0.3652</v>
      </c>
      <c r="AD72" s="83">
        <v>0.3648</v>
      </c>
      <c r="AE72" s="83">
        <v>0.3651</v>
      </c>
      <c r="AF72" s="83">
        <v>0.3652</v>
      </c>
      <c r="AG72" s="84">
        <f t="shared" si="21"/>
        <v>0.365075</v>
      </c>
      <c r="AH72" s="48"/>
      <c r="AI72" s="83">
        <v>0.7359</v>
      </c>
      <c r="AJ72" s="83">
        <v>0.7524</v>
      </c>
      <c r="AK72" s="83">
        <v>0.7447</v>
      </c>
      <c r="AL72" s="83">
        <v>0.7359</v>
      </c>
      <c r="AM72" s="84">
        <f t="shared" si="22"/>
        <v>0.742225</v>
      </c>
      <c r="AN72" s="54"/>
      <c r="AO72" s="79">
        <v>19.94</v>
      </c>
      <c r="AP72" s="79">
        <v>20.62</v>
      </c>
      <c r="AQ72" s="79">
        <v>20.28</v>
      </c>
      <c r="AR72" s="79">
        <v>19.94</v>
      </c>
      <c r="AS72" s="80">
        <f t="shared" si="23"/>
        <v>20.195</v>
      </c>
      <c r="AV72" s="2"/>
    </row>
    <row r="73">
      <c r="F73" s="37">
        <v>2.0</v>
      </c>
      <c r="I73" s="40">
        <v>82.3572</v>
      </c>
      <c r="J73" s="54"/>
      <c r="K73" s="79">
        <v>23.49</v>
      </c>
      <c r="L73" s="79">
        <v>23.49</v>
      </c>
      <c r="M73" s="79">
        <v>23.53</v>
      </c>
      <c r="N73" s="79">
        <v>23.55</v>
      </c>
      <c r="O73" s="80">
        <f t="shared" si="18"/>
        <v>23.515</v>
      </c>
      <c r="P73" s="80">
        <f t="shared" si="19"/>
        <v>0.03</v>
      </c>
      <c r="Q73" s="43">
        <f t="shared" si="2"/>
        <v>0.015</v>
      </c>
      <c r="R73" s="43">
        <f t="shared" si="3"/>
        <v>4444.444444</v>
      </c>
      <c r="V73" s="48"/>
      <c r="W73" s="83">
        <v>8.68</v>
      </c>
      <c r="X73" s="83">
        <v>8.568</v>
      </c>
      <c r="Y73" s="83">
        <v>8.885</v>
      </c>
      <c r="Z73" s="83">
        <v>8.982</v>
      </c>
      <c r="AA73" s="84">
        <f t="shared" si="20"/>
        <v>8.77875</v>
      </c>
      <c r="AB73" s="48"/>
      <c r="AC73" s="83">
        <v>0.3646</v>
      </c>
      <c r="AD73" s="83">
        <v>0.3646</v>
      </c>
      <c r="AE73" s="83">
        <v>0.3641</v>
      </c>
      <c r="AF73" s="83">
        <v>0.3639</v>
      </c>
      <c r="AG73" s="84">
        <f t="shared" si="21"/>
        <v>0.3643</v>
      </c>
      <c r="AH73" s="48"/>
      <c r="AI73" s="83">
        <v>0.7343</v>
      </c>
      <c r="AJ73" s="83">
        <v>0.7248</v>
      </c>
      <c r="AK73" s="83">
        <v>0.7501</v>
      </c>
      <c r="AL73" s="83">
        <v>0.7577</v>
      </c>
      <c r="AM73" s="84">
        <f t="shared" si="22"/>
        <v>0.741725</v>
      </c>
      <c r="AN73" s="54"/>
      <c r="AO73" s="79">
        <v>23.49</v>
      </c>
      <c r="AP73" s="79">
        <v>23.49</v>
      </c>
      <c r="AQ73" s="79">
        <v>20.61</v>
      </c>
      <c r="AR73" s="101">
        <v>20.93</v>
      </c>
      <c r="AS73" s="80">
        <f t="shared" si="23"/>
        <v>22.13</v>
      </c>
      <c r="AV73" s="2"/>
    </row>
    <row r="74">
      <c r="E74" s="37">
        <v>2.0</v>
      </c>
      <c r="F74" s="37">
        <v>1.0</v>
      </c>
      <c r="I74" s="40">
        <v>82.3529</v>
      </c>
      <c r="J74" s="54"/>
      <c r="K74" s="79">
        <v>23.37</v>
      </c>
      <c r="L74" s="79">
        <v>23.31</v>
      </c>
      <c r="M74" s="79">
        <v>23.37</v>
      </c>
      <c r="N74" s="79">
        <v>23.23</v>
      </c>
      <c r="O74" s="80">
        <f t="shared" si="18"/>
        <v>23.32</v>
      </c>
      <c r="P74" s="80">
        <f t="shared" si="19"/>
        <v>0.06633249581</v>
      </c>
      <c r="Q74" s="43">
        <f t="shared" si="2"/>
        <v>0.0331662479</v>
      </c>
      <c r="R74" s="43">
        <f t="shared" si="3"/>
        <v>909.0909091</v>
      </c>
      <c r="V74" s="48"/>
      <c r="W74" s="83">
        <v>8.916</v>
      </c>
      <c r="X74" s="83">
        <v>8.817</v>
      </c>
      <c r="Y74" s="83">
        <v>8.916</v>
      </c>
      <c r="Z74" s="83">
        <v>8.606</v>
      </c>
      <c r="AA74" s="84">
        <f t="shared" si="20"/>
        <v>8.81375</v>
      </c>
      <c r="AB74" s="48"/>
      <c r="AC74" s="83">
        <v>0.3654</v>
      </c>
      <c r="AD74" s="83">
        <v>0.3659</v>
      </c>
      <c r="AE74" s="83">
        <v>0.3654</v>
      </c>
      <c r="AF74" s="83">
        <v>0.3667</v>
      </c>
      <c r="AG74" s="84">
        <f t="shared" si="21"/>
        <v>0.36585</v>
      </c>
      <c r="AH74" s="48"/>
      <c r="AI74" s="83">
        <v>0.7582</v>
      </c>
      <c r="AJ74" s="83">
        <v>0.7516</v>
      </c>
      <c r="AK74" s="83">
        <v>0.7582</v>
      </c>
      <c r="AL74" s="83">
        <v>0.736</v>
      </c>
      <c r="AM74" s="84">
        <f t="shared" si="22"/>
        <v>0.751</v>
      </c>
      <c r="AN74" s="54"/>
      <c r="AO74" s="79">
        <v>23.37</v>
      </c>
      <c r="AP74" s="79">
        <v>20.42</v>
      </c>
      <c r="AQ74" s="79">
        <v>20.75</v>
      </c>
      <c r="AR74" s="79">
        <v>19.73</v>
      </c>
      <c r="AS74" s="80">
        <f t="shared" si="23"/>
        <v>21.0675</v>
      </c>
      <c r="AV74" s="2"/>
    </row>
    <row r="75">
      <c r="F75" s="37">
        <v>2.0</v>
      </c>
      <c r="I75" s="40">
        <v>81.517</v>
      </c>
      <c r="J75" s="54"/>
      <c r="K75" s="79">
        <v>23.95</v>
      </c>
      <c r="L75" s="79">
        <v>23.99</v>
      </c>
      <c r="M75" s="79">
        <v>24.01</v>
      </c>
      <c r="N75" s="79">
        <v>24.08</v>
      </c>
      <c r="O75" s="80">
        <f t="shared" si="18"/>
        <v>24.0075</v>
      </c>
      <c r="P75" s="80">
        <f t="shared" si="19"/>
        <v>0.05439056291</v>
      </c>
      <c r="Q75" s="43">
        <f t="shared" si="2"/>
        <v>0.02719528145</v>
      </c>
      <c r="R75" s="43">
        <f t="shared" si="3"/>
        <v>1352.112676</v>
      </c>
      <c r="V75" s="48"/>
      <c r="W75" s="83">
        <v>8.638</v>
      </c>
      <c r="X75" s="83">
        <v>8.769</v>
      </c>
      <c r="Y75" s="83">
        <v>8.999</v>
      </c>
      <c r="Z75" s="83">
        <v>9.301</v>
      </c>
      <c r="AA75" s="84">
        <f t="shared" si="20"/>
        <v>8.92675</v>
      </c>
      <c r="AB75" s="48"/>
      <c r="AC75" s="83">
        <v>0.3647</v>
      </c>
      <c r="AD75" s="83">
        <v>0.3643</v>
      </c>
      <c r="AE75" s="83">
        <v>0.3641</v>
      </c>
      <c r="AF75" s="83">
        <v>0.3634</v>
      </c>
      <c r="AG75" s="84">
        <f t="shared" si="21"/>
        <v>0.364125</v>
      </c>
      <c r="AH75" s="48"/>
      <c r="AI75" s="83">
        <v>0.7166</v>
      </c>
      <c r="AJ75" s="83">
        <v>0.7263</v>
      </c>
      <c r="AK75" s="83">
        <v>0.7447</v>
      </c>
      <c r="AL75" s="83">
        <v>0.7675</v>
      </c>
      <c r="AM75" s="84">
        <f t="shared" si="22"/>
        <v>0.738775</v>
      </c>
      <c r="AN75" s="54"/>
      <c r="AO75" s="79">
        <v>19.38</v>
      </c>
      <c r="AP75" s="79">
        <v>19.78</v>
      </c>
      <c r="AQ75" s="79">
        <v>20.51</v>
      </c>
      <c r="AR75" s="79">
        <v>21.5</v>
      </c>
      <c r="AS75" s="80">
        <f t="shared" si="23"/>
        <v>20.2925</v>
      </c>
      <c r="AV75" s="2"/>
    </row>
    <row r="76">
      <c r="E76" s="37">
        <v>3.0</v>
      </c>
      <c r="F76" s="37">
        <v>1.0</v>
      </c>
      <c r="I76" s="40">
        <v>83.1976</v>
      </c>
      <c r="J76" s="54"/>
      <c r="K76" s="79">
        <v>23.21</v>
      </c>
      <c r="L76" s="79">
        <v>23.2</v>
      </c>
      <c r="M76" s="79">
        <v>23.2</v>
      </c>
      <c r="N76" s="79">
        <v>23.18</v>
      </c>
      <c r="O76" s="80">
        <f t="shared" si="18"/>
        <v>23.1975</v>
      </c>
      <c r="P76" s="80">
        <f t="shared" si="19"/>
        <v>0.01258305739</v>
      </c>
      <c r="Q76" s="43">
        <f t="shared" si="2"/>
        <v>0.006291528696</v>
      </c>
      <c r="R76" s="43">
        <f t="shared" si="3"/>
        <v>25263.15789</v>
      </c>
      <c r="V76" s="48"/>
      <c r="W76" s="83">
        <v>8.692</v>
      </c>
      <c r="X76" s="83">
        <v>8.596</v>
      </c>
      <c r="Y76" s="83">
        <v>8.596</v>
      </c>
      <c r="Z76" s="83">
        <v>8.495</v>
      </c>
      <c r="AA76" s="84">
        <f t="shared" si="20"/>
        <v>8.59475</v>
      </c>
      <c r="AB76" s="48"/>
      <c r="AC76" s="83">
        <v>0.3634</v>
      </c>
      <c r="AD76" s="83">
        <v>0.3634</v>
      </c>
      <c r="AE76" s="83">
        <v>0.3634</v>
      </c>
      <c r="AF76" s="83">
        <v>0.3637</v>
      </c>
      <c r="AG76" s="84">
        <f t="shared" si="21"/>
        <v>0.363475</v>
      </c>
      <c r="AH76" s="48"/>
      <c r="AI76" s="83">
        <v>0.7442</v>
      </c>
      <c r="AJ76" s="83">
        <v>0.7362</v>
      </c>
      <c r="AK76" s="83">
        <v>0.7362</v>
      </c>
      <c r="AL76" s="83">
        <v>0.7282</v>
      </c>
      <c r="AM76" s="84">
        <f t="shared" si="22"/>
        <v>0.7362</v>
      </c>
      <c r="AN76" s="54"/>
      <c r="AO76" s="79">
        <v>20.36</v>
      </c>
      <c r="AP76" s="79">
        <v>20.04</v>
      </c>
      <c r="AQ76" s="79">
        <v>20.04</v>
      </c>
      <c r="AR76" s="79">
        <v>19.71</v>
      </c>
      <c r="AS76" s="80">
        <f t="shared" si="23"/>
        <v>20.0375</v>
      </c>
      <c r="AV76" s="2"/>
    </row>
    <row r="77">
      <c r="F77" s="37">
        <v>2.0</v>
      </c>
      <c r="I77" s="40">
        <v>83.1933</v>
      </c>
      <c r="J77" s="54"/>
      <c r="K77" s="79">
        <v>23.1</v>
      </c>
      <c r="L77" s="79">
        <v>23.17</v>
      </c>
      <c r="M77" s="79">
        <v>23.17</v>
      </c>
      <c r="N77" s="79">
        <v>23.13</v>
      </c>
      <c r="O77" s="80">
        <f t="shared" si="18"/>
        <v>23.1425</v>
      </c>
      <c r="P77" s="80">
        <f t="shared" si="19"/>
        <v>0.03403429643</v>
      </c>
      <c r="Q77" s="43">
        <f t="shared" si="2"/>
        <v>0.01701714821</v>
      </c>
      <c r="R77" s="43">
        <f t="shared" si="3"/>
        <v>3453.23741</v>
      </c>
      <c r="V77" s="48"/>
      <c r="W77" s="83">
        <v>8.377</v>
      </c>
      <c r="X77" s="83">
        <v>8.679</v>
      </c>
      <c r="Y77" s="83">
        <v>8.679</v>
      </c>
      <c r="Z77" s="83">
        <v>8.583</v>
      </c>
      <c r="AA77" s="84">
        <f t="shared" si="20"/>
        <v>8.5795</v>
      </c>
      <c r="AB77" s="48"/>
      <c r="AC77" s="83">
        <v>0.3644</v>
      </c>
      <c r="AD77" s="83">
        <v>0.3636</v>
      </c>
      <c r="AE77" s="83">
        <v>0.3636</v>
      </c>
      <c r="AF77" s="83">
        <v>0.364</v>
      </c>
      <c r="AG77" s="84">
        <f t="shared" si="21"/>
        <v>0.3639</v>
      </c>
      <c r="AH77" s="48"/>
      <c r="AI77" s="83">
        <v>0.7204</v>
      </c>
      <c r="AJ77" s="83">
        <v>0.7442</v>
      </c>
      <c r="AK77" s="83">
        <v>0.7442</v>
      </c>
      <c r="AL77" s="83">
        <v>0.7373</v>
      </c>
      <c r="AM77" s="84">
        <f t="shared" si="22"/>
        <v>0.736525</v>
      </c>
      <c r="AN77" s="102"/>
      <c r="AO77" s="101">
        <v>19.33</v>
      </c>
      <c r="AP77" s="79">
        <v>20.33</v>
      </c>
      <c r="AQ77" s="79">
        <v>20.33</v>
      </c>
      <c r="AR77" s="79">
        <v>20.01</v>
      </c>
      <c r="AS77" s="80">
        <f t="shared" si="23"/>
        <v>20</v>
      </c>
      <c r="AV77" s="2"/>
    </row>
    <row r="78">
      <c r="D78" s="75" t="s">
        <v>46</v>
      </c>
      <c r="E78" s="37">
        <v>1.0</v>
      </c>
      <c r="F78" s="37">
        <v>1.0</v>
      </c>
      <c r="G78" s="37">
        <v>758.4</v>
      </c>
      <c r="H78" s="37">
        <v>1.2</v>
      </c>
      <c r="I78" s="40">
        <v>81.2524</v>
      </c>
      <c r="J78" s="54"/>
      <c r="K78" s="79">
        <v>23.39</v>
      </c>
      <c r="L78" s="79">
        <v>23.3</v>
      </c>
      <c r="M78" s="79">
        <v>23.21</v>
      </c>
      <c r="N78" s="79">
        <v>23.21</v>
      </c>
      <c r="O78" s="80">
        <f t="shared" si="18"/>
        <v>23.2775</v>
      </c>
      <c r="P78" s="80">
        <f t="shared" si="19"/>
        <v>0.0861684397</v>
      </c>
      <c r="Q78" s="43">
        <f t="shared" si="2"/>
        <v>0.04308421985</v>
      </c>
      <c r="R78" s="43">
        <f t="shared" si="3"/>
        <v>538.7205387</v>
      </c>
      <c r="V78" s="48"/>
      <c r="W78" s="83">
        <v>12.37</v>
      </c>
      <c r="X78" s="83">
        <v>12.19</v>
      </c>
      <c r="Y78" s="83">
        <v>11.83</v>
      </c>
      <c r="Z78" s="83">
        <v>11.83</v>
      </c>
      <c r="AA78" s="84">
        <f t="shared" si="20"/>
        <v>12.055</v>
      </c>
      <c r="AB78" s="48"/>
      <c r="AC78" s="83">
        <v>0.4135</v>
      </c>
      <c r="AD78" s="83">
        <v>0.4144</v>
      </c>
      <c r="AE78" s="83">
        <v>0.4153</v>
      </c>
      <c r="AF78" s="83">
        <v>0.4153</v>
      </c>
      <c r="AG78" s="84">
        <f t="shared" si="21"/>
        <v>0.414625</v>
      </c>
      <c r="AH78" s="48"/>
      <c r="AI78" s="83">
        <v>0.7815</v>
      </c>
      <c r="AJ78" s="83">
        <v>0.7732</v>
      </c>
      <c r="AK78" s="83">
        <v>0.7534</v>
      </c>
      <c r="AL78" s="83">
        <v>0.7534</v>
      </c>
      <c r="AM78" s="84">
        <f t="shared" si="22"/>
        <v>0.765375</v>
      </c>
      <c r="AN78" s="54"/>
      <c r="AO78" s="79">
        <v>25.89</v>
      </c>
      <c r="AP78" s="79">
        <v>25.45</v>
      </c>
      <c r="AQ78" s="79">
        <v>24.57</v>
      </c>
      <c r="AR78" s="79">
        <v>24.57</v>
      </c>
      <c r="AS78" s="80">
        <f t="shared" si="23"/>
        <v>25.12</v>
      </c>
      <c r="AV78" s="2"/>
    </row>
    <row r="79">
      <c r="F79" s="37">
        <v>2.0</v>
      </c>
      <c r="I79" s="40">
        <v>81.25</v>
      </c>
      <c r="J79" s="54"/>
      <c r="K79" s="79">
        <v>23.36</v>
      </c>
      <c r="L79" s="79">
        <v>23.31</v>
      </c>
      <c r="M79" s="79">
        <v>23.45</v>
      </c>
      <c r="N79" s="79">
        <v>23.38</v>
      </c>
      <c r="O79" s="80">
        <f t="shared" si="18"/>
        <v>23.375</v>
      </c>
      <c r="P79" s="80">
        <f t="shared" si="19"/>
        <v>0.05802298395</v>
      </c>
      <c r="Q79" s="43">
        <f t="shared" si="2"/>
        <v>0.02901149198</v>
      </c>
      <c r="R79" s="43">
        <f t="shared" si="3"/>
        <v>1188.118812</v>
      </c>
      <c r="V79" s="48"/>
      <c r="W79" s="83">
        <v>11.93</v>
      </c>
      <c r="X79" s="83">
        <v>11.75</v>
      </c>
      <c r="Y79" s="83">
        <v>12.28</v>
      </c>
      <c r="Z79" s="83">
        <v>12.11</v>
      </c>
      <c r="AA79" s="84">
        <f t="shared" si="20"/>
        <v>12.0175</v>
      </c>
      <c r="AB79" s="48"/>
      <c r="AC79" s="83">
        <v>0.4146</v>
      </c>
      <c r="AD79" s="83">
        <v>0.4151</v>
      </c>
      <c r="AE79" s="83">
        <v>0.4136</v>
      </c>
      <c r="AF79" s="83">
        <v>0.4144</v>
      </c>
      <c r="AG79" s="84">
        <f t="shared" si="21"/>
        <v>0.414425</v>
      </c>
      <c r="AH79" s="48"/>
      <c r="AI79" s="83">
        <v>0.7545</v>
      </c>
      <c r="AJ79" s="83">
        <v>0.7446</v>
      </c>
      <c r="AK79" s="83">
        <v>0.7741</v>
      </c>
      <c r="AL79" s="83">
        <v>0.7651</v>
      </c>
      <c r="AM79" s="84">
        <f t="shared" si="22"/>
        <v>0.759575</v>
      </c>
      <c r="AN79" s="54"/>
      <c r="AO79" s="79">
        <v>24.74</v>
      </c>
      <c r="AP79" s="79">
        <v>24.3</v>
      </c>
      <c r="AQ79" s="79">
        <v>25.62</v>
      </c>
      <c r="AR79" s="79">
        <v>25.18</v>
      </c>
      <c r="AS79" s="80">
        <f t="shared" si="23"/>
        <v>24.96</v>
      </c>
      <c r="AV79" s="2"/>
    </row>
    <row r="80">
      <c r="E80" s="37">
        <v>2.0</v>
      </c>
      <c r="F80" s="37">
        <v>1.0</v>
      </c>
      <c r="I80" s="40">
        <v>81.2524</v>
      </c>
      <c r="J80" s="54"/>
      <c r="K80" s="79">
        <v>23.51</v>
      </c>
      <c r="L80" s="79">
        <v>23.53</v>
      </c>
      <c r="M80" s="79">
        <v>23.56</v>
      </c>
      <c r="N80" s="79">
        <v>23.51</v>
      </c>
      <c r="O80" s="80">
        <f t="shared" si="18"/>
        <v>23.5275</v>
      </c>
      <c r="P80" s="80">
        <f t="shared" si="19"/>
        <v>0.02362907813</v>
      </c>
      <c r="Q80" s="43">
        <f t="shared" si="2"/>
        <v>0.01181453907</v>
      </c>
      <c r="R80" s="43">
        <f t="shared" si="3"/>
        <v>7164.179104</v>
      </c>
      <c r="V80" s="48"/>
      <c r="W80" s="83">
        <v>11.46</v>
      </c>
      <c r="X80" s="83">
        <v>11.65</v>
      </c>
      <c r="Y80" s="83">
        <v>12.19</v>
      </c>
      <c r="Z80" s="83">
        <v>11.46</v>
      </c>
      <c r="AA80" s="84">
        <f t="shared" si="20"/>
        <v>11.69</v>
      </c>
      <c r="AB80" s="48"/>
      <c r="AC80" s="83">
        <v>0.4137</v>
      </c>
      <c r="AD80" s="83">
        <v>0.4135</v>
      </c>
      <c r="AE80" s="83">
        <v>0.4131</v>
      </c>
      <c r="AF80" s="83">
        <v>0.4137</v>
      </c>
      <c r="AG80" s="84">
        <f t="shared" si="21"/>
        <v>0.4135</v>
      </c>
      <c r="AH80" s="48"/>
      <c r="AI80" s="83">
        <v>0.7207</v>
      </c>
      <c r="AJ80" s="83">
        <v>0.7318</v>
      </c>
      <c r="AK80" s="83">
        <v>0.7644</v>
      </c>
      <c r="AL80" s="83">
        <v>0.7207</v>
      </c>
      <c r="AM80" s="84">
        <f t="shared" si="22"/>
        <v>0.7344</v>
      </c>
      <c r="AN80" s="54"/>
      <c r="AO80" s="79">
        <v>23.56</v>
      </c>
      <c r="AP80" s="79">
        <v>24.02</v>
      </c>
      <c r="AQ80" s="79">
        <v>25.34</v>
      </c>
      <c r="AR80" s="79">
        <v>23.56</v>
      </c>
      <c r="AS80" s="80">
        <f t="shared" si="23"/>
        <v>24.12</v>
      </c>
      <c r="AV80" s="2"/>
    </row>
    <row r="81">
      <c r="F81" s="37">
        <v>2.0</v>
      </c>
      <c r="I81" s="40">
        <v>80.6274</v>
      </c>
      <c r="J81" s="54"/>
      <c r="K81" s="79">
        <v>23.52</v>
      </c>
      <c r="L81" s="79">
        <v>23.47</v>
      </c>
      <c r="M81" s="79">
        <v>23.52</v>
      </c>
      <c r="N81" s="79">
        <v>23.5</v>
      </c>
      <c r="O81" s="80">
        <f t="shared" si="18"/>
        <v>23.5025</v>
      </c>
      <c r="P81" s="80">
        <f t="shared" si="19"/>
        <v>0.02362907813</v>
      </c>
      <c r="Q81" s="43">
        <f t="shared" si="2"/>
        <v>0.01181453907</v>
      </c>
      <c r="R81" s="43">
        <f t="shared" si="3"/>
        <v>7164.179104</v>
      </c>
      <c r="V81" s="48"/>
      <c r="W81" s="83">
        <v>11.64</v>
      </c>
      <c r="X81" s="83">
        <v>11.26</v>
      </c>
      <c r="Y81" s="83">
        <v>11.64</v>
      </c>
      <c r="Z81" s="83">
        <v>11.45</v>
      </c>
      <c r="AA81" s="84">
        <f t="shared" si="20"/>
        <v>11.4975</v>
      </c>
      <c r="AB81" s="48"/>
      <c r="AC81" s="83">
        <v>0.4145</v>
      </c>
      <c r="AD81" s="83">
        <v>0.4152</v>
      </c>
      <c r="AE81" s="83">
        <v>0.4145</v>
      </c>
      <c r="AF81" s="83">
        <v>0.4148</v>
      </c>
      <c r="AG81" s="84">
        <f t="shared" si="21"/>
        <v>0.41475</v>
      </c>
      <c r="AH81" s="48"/>
      <c r="AI81" s="83">
        <v>0.7313</v>
      </c>
      <c r="AJ81" s="83">
        <v>0.7088</v>
      </c>
      <c r="AK81" s="83">
        <v>0.7313</v>
      </c>
      <c r="AL81" s="83">
        <v>0.72</v>
      </c>
      <c r="AM81" s="84">
        <f t="shared" si="22"/>
        <v>0.72285</v>
      </c>
      <c r="AN81" s="54"/>
      <c r="AO81" s="79">
        <v>23.92</v>
      </c>
      <c r="AP81" s="40" t="s">
        <v>49</v>
      </c>
      <c r="AQ81" s="79">
        <v>23.92</v>
      </c>
      <c r="AR81" s="79">
        <v>23.46</v>
      </c>
      <c r="AS81" s="80">
        <f t="shared" si="23"/>
        <v>23.76666667</v>
      </c>
      <c r="AV81" s="2"/>
    </row>
    <row r="82">
      <c r="E82" s="37">
        <v>3.0</v>
      </c>
      <c r="F82" s="37">
        <v>1.0</v>
      </c>
      <c r="I82" s="40">
        <v>81.2824</v>
      </c>
      <c r="J82" s="54"/>
      <c r="K82" s="79">
        <v>23.4</v>
      </c>
      <c r="L82" s="79">
        <v>23.4</v>
      </c>
      <c r="M82" s="79">
        <v>23.43</v>
      </c>
      <c r="N82" s="79">
        <v>23.43</v>
      </c>
      <c r="O82" s="80">
        <f t="shared" si="18"/>
        <v>23.415</v>
      </c>
      <c r="P82" s="80">
        <f t="shared" si="19"/>
        <v>0.01732050808</v>
      </c>
      <c r="Q82" s="43">
        <f t="shared" si="2"/>
        <v>0.008660254038</v>
      </c>
      <c r="R82" s="43">
        <f t="shared" si="3"/>
        <v>13333.33333</v>
      </c>
      <c r="V82" s="48"/>
      <c r="W82" s="83">
        <v>11.59</v>
      </c>
      <c r="X82" s="83">
        <v>11.59</v>
      </c>
      <c r="Y82" s="83">
        <v>11.77</v>
      </c>
      <c r="Z82" s="83">
        <v>11.77</v>
      </c>
      <c r="AA82" s="84">
        <f t="shared" si="20"/>
        <v>11.68</v>
      </c>
      <c r="AB82" s="48"/>
      <c r="AC82" s="83">
        <v>0.4142</v>
      </c>
      <c r="AD82" s="83">
        <v>0.4142</v>
      </c>
      <c r="AE82" s="83">
        <v>0.4139</v>
      </c>
      <c r="AF82" s="83">
        <v>0.4139</v>
      </c>
      <c r="AG82" s="84">
        <f t="shared" si="21"/>
        <v>0.41405</v>
      </c>
      <c r="AH82" s="48"/>
      <c r="AI82" s="83">
        <v>0.7317</v>
      </c>
      <c r="AJ82" s="83">
        <v>0.7217</v>
      </c>
      <c r="AK82" s="83">
        <v>0.7422</v>
      </c>
      <c r="AL82" s="83">
        <v>0.7422</v>
      </c>
      <c r="AM82" s="84">
        <f t="shared" si="22"/>
        <v>0.73445</v>
      </c>
      <c r="AN82" s="54"/>
      <c r="AO82" s="79">
        <v>23.9</v>
      </c>
      <c r="AP82" s="79">
        <v>23.9</v>
      </c>
      <c r="AQ82" s="79">
        <v>24.35</v>
      </c>
      <c r="AR82" s="79">
        <v>24.35</v>
      </c>
      <c r="AS82" s="80">
        <f t="shared" si="23"/>
        <v>24.125</v>
      </c>
      <c r="AV82" s="2"/>
    </row>
    <row r="83" ht="18.0" customHeight="1">
      <c r="F83" s="37">
        <v>2.0</v>
      </c>
      <c r="I83" s="40">
        <v>80.6274</v>
      </c>
      <c r="J83" s="54"/>
      <c r="K83" s="79">
        <v>23.77</v>
      </c>
      <c r="L83" s="79">
        <v>23.73</v>
      </c>
      <c r="M83" s="79">
        <v>23.76</v>
      </c>
      <c r="N83" s="79">
        <v>23.73</v>
      </c>
      <c r="O83" s="80">
        <f t="shared" si="18"/>
        <v>23.7475</v>
      </c>
      <c r="P83" s="80">
        <f t="shared" si="19"/>
        <v>0.02061552813</v>
      </c>
      <c r="Q83" s="43">
        <f t="shared" si="2"/>
        <v>0.01030776406</v>
      </c>
      <c r="R83" s="43">
        <f t="shared" si="3"/>
        <v>9411.764706</v>
      </c>
      <c r="V83" s="48"/>
      <c r="W83" s="83">
        <v>12.08</v>
      </c>
      <c r="X83" s="83">
        <v>11.7</v>
      </c>
      <c r="Y83" s="83">
        <v>11.89</v>
      </c>
      <c r="Z83" s="83">
        <v>11.7</v>
      </c>
      <c r="AA83" s="84">
        <f t="shared" si="20"/>
        <v>11.8425</v>
      </c>
      <c r="AB83" s="48"/>
      <c r="AC83" s="83">
        <v>0.4139</v>
      </c>
      <c r="AD83" s="83">
        <v>0.4143</v>
      </c>
      <c r="AE83" s="83">
        <v>0.4141</v>
      </c>
      <c r="AF83" s="83">
        <v>0.4143</v>
      </c>
      <c r="AG83" s="84">
        <f t="shared" si="21"/>
        <v>0.41415</v>
      </c>
      <c r="AH83" s="48"/>
      <c r="AI83" s="83">
        <v>0.7508</v>
      </c>
      <c r="AJ83" s="83">
        <v>0.7288</v>
      </c>
      <c r="AK83" s="83">
        <v>0.7398</v>
      </c>
      <c r="AL83" s="83">
        <v>0.7288</v>
      </c>
      <c r="AM83" s="84">
        <f t="shared" si="22"/>
        <v>0.73705</v>
      </c>
      <c r="AN83" s="54"/>
      <c r="AO83" s="79">
        <v>24.83</v>
      </c>
      <c r="AP83" s="79">
        <v>23.92</v>
      </c>
      <c r="AQ83" s="79">
        <v>24.38</v>
      </c>
      <c r="AR83" s="79">
        <v>23.92</v>
      </c>
      <c r="AS83" s="80">
        <f t="shared" si="23"/>
        <v>24.2625</v>
      </c>
      <c r="AV83" s="2"/>
    </row>
    <row r="84" ht="1.5" customHeight="1">
      <c r="A84" s="88"/>
      <c r="B84" s="89"/>
      <c r="C84" s="89"/>
      <c r="D84" s="90"/>
      <c r="E84" s="89"/>
      <c r="F84" s="89"/>
      <c r="G84" s="89"/>
      <c r="H84" s="89"/>
      <c r="I84" s="91"/>
      <c r="J84" s="54"/>
      <c r="K84" s="92"/>
      <c r="L84" s="92"/>
      <c r="M84" s="92"/>
      <c r="N84" s="92"/>
      <c r="O84" s="93"/>
      <c r="P84" s="93"/>
      <c r="Q84" s="43">
        <f t="shared" si="2"/>
        <v>0</v>
      </c>
      <c r="R84" s="43" t="str">
        <f t="shared" si="3"/>
        <v>#DIV/0!</v>
      </c>
      <c r="S84" s="94"/>
      <c r="T84" s="94"/>
      <c r="U84" s="94"/>
      <c r="V84" s="48"/>
      <c r="W84" s="95"/>
      <c r="X84" s="95"/>
      <c r="Y84" s="95"/>
      <c r="Z84" s="95"/>
      <c r="AA84" s="94"/>
      <c r="AB84" s="48"/>
      <c r="AC84" s="95"/>
      <c r="AD84" s="95"/>
      <c r="AE84" s="95"/>
      <c r="AF84" s="95"/>
      <c r="AG84" s="96"/>
      <c r="AH84" s="48"/>
      <c r="AI84" s="95"/>
      <c r="AJ84" s="95"/>
      <c r="AK84" s="95"/>
      <c r="AL84" s="95"/>
      <c r="AM84" s="96"/>
      <c r="AN84" s="54"/>
      <c r="AO84" s="92"/>
      <c r="AP84" s="92"/>
      <c r="AQ84" s="92"/>
      <c r="AR84" s="92"/>
      <c r="AS84" s="93"/>
      <c r="AT84" s="94"/>
      <c r="AU84" s="94"/>
      <c r="AV84" s="97"/>
      <c r="AW84" s="94"/>
      <c r="AX84" s="94"/>
      <c r="AY84" s="94"/>
      <c r="AZ84" s="94"/>
      <c r="BA84" s="94"/>
      <c r="BB84" s="94"/>
      <c r="BC84" s="94"/>
      <c r="BD84" s="94"/>
      <c r="BE84" s="94"/>
      <c r="BF84" s="94"/>
      <c r="BG84" s="94"/>
      <c r="BH84" s="94"/>
      <c r="BI84" s="94"/>
    </row>
    <row r="85">
      <c r="A85" s="36" t="s">
        <v>47</v>
      </c>
      <c r="B85" s="37" t="s">
        <v>51</v>
      </c>
      <c r="C85" s="37" t="s">
        <v>38</v>
      </c>
      <c r="D85" s="58" t="s">
        <v>42</v>
      </c>
      <c r="E85" s="37">
        <v>1.0</v>
      </c>
      <c r="F85" s="37">
        <v>1.0</v>
      </c>
      <c r="G85" s="37">
        <v>992.0</v>
      </c>
      <c r="H85" s="37">
        <v>1.2</v>
      </c>
      <c r="I85" s="40">
        <v>78.2029</v>
      </c>
      <c r="J85" s="54"/>
      <c r="K85" s="79">
        <v>71.76</v>
      </c>
      <c r="L85" s="79">
        <v>71.45</v>
      </c>
      <c r="M85" s="79">
        <v>71.55</v>
      </c>
      <c r="N85" s="79">
        <v>71.45</v>
      </c>
      <c r="O85" s="80">
        <f t="shared" ref="O85:O99" si="24">AVERAGE(K85:N85)</f>
        <v>71.5525</v>
      </c>
      <c r="P85" s="80">
        <f t="shared" ref="P85:P99" si="25">STDEV(K85:N85)</f>
        <v>0.1461449053</v>
      </c>
      <c r="Q85" s="43">
        <f t="shared" si="2"/>
        <v>0.07307245263</v>
      </c>
      <c r="R85" s="43">
        <f t="shared" si="3"/>
        <v>187.2805306</v>
      </c>
      <c r="T85" s="99">
        <f>1/(SUM(R85,R86,R88,R89,R90,R91,R92,R93,R94,R95,R96,R97,R98,R99,R100,R101,R102,R103,R104,R105,R106,R107,R108)^0.5)</f>
        <v>0.007465472463</v>
      </c>
      <c r="U85" s="99">
        <f>IFERROR(__xludf.DUMMYFUNCTION("AVERAGE.WEIGHTED(O85,R85,O86,R86,O88,R88,O89,R89,O90,R90,O91,R91,O92,R92,O93,R93,O94,R94,O95,R95,O96,R96,O97,R97,O98,R98,O99,R99,O100,R100,O101,R101,O102,R102,O103,R103,O104,R104,O105,R105,O106,R106,O107,R107,O108,R108)"),68.78375141308653)</f>
        <v>68.78375141</v>
      </c>
      <c r="V85" s="48"/>
      <c r="W85" s="83">
        <v>10.32</v>
      </c>
      <c r="X85" s="83">
        <v>10.41</v>
      </c>
      <c r="Y85" s="83">
        <v>10.36</v>
      </c>
      <c r="Z85" s="83">
        <v>10.41</v>
      </c>
      <c r="AA85" s="84">
        <f t="shared" ref="AA85:AA108" si="26">AVERAGE(W85:Z85)</f>
        <v>10.375</v>
      </c>
      <c r="AB85" s="48"/>
      <c r="AC85" s="83">
        <v>0.2094</v>
      </c>
      <c r="AD85" s="83">
        <v>0.2101</v>
      </c>
      <c r="AE85" s="83">
        <v>0.2099</v>
      </c>
      <c r="AF85" s="83">
        <v>0.2101</v>
      </c>
      <c r="AG85" s="84">
        <f t="shared" ref="AG85:AG108" si="27">AVERAGE(AC85:AF85)</f>
        <v>0.209875</v>
      </c>
      <c r="AH85" s="48"/>
      <c r="AI85" s="83">
        <v>0.8091</v>
      </c>
      <c r="AJ85" s="83">
        <v>0.8193</v>
      </c>
      <c r="AK85" s="83">
        <v>0.8144</v>
      </c>
      <c r="AL85" s="83">
        <v>0.8193</v>
      </c>
      <c r="AM85" s="84">
        <f t="shared" ref="AM85:AM108" si="28">AVERAGE(AI85:AL85)</f>
        <v>0.815525</v>
      </c>
      <c r="AN85" s="54"/>
      <c r="AO85" s="79">
        <v>22.67</v>
      </c>
      <c r="AP85" s="79">
        <v>23.27</v>
      </c>
      <c r="AQ85" s="79">
        <v>22.91</v>
      </c>
      <c r="AR85" s="79">
        <v>23.27</v>
      </c>
      <c r="AS85" s="80">
        <f t="shared" ref="AS85:AS108" si="29">AVERAGE(AO85:AR85)</f>
        <v>23.03</v>
      </c>
      <c r="AT85" s="37">
        <v>24.2</v>
      </c>
      <c r="AV85" s="2"/>
    </row>
    <row r="86">
      <c r="F86" s="37">
        <v>2.0</v>
      </c>
      <c r="I86" s="40">
        <v>80.0207</v>
      </c>
      <c r="J86" s="54"/>
      <c r="K86" s="79">
        <v>67.65</v>
      </c>
      <c r="L86" s="79">
        <v>68.51</v>
      </c>
      <c r="M86" s="79">
        <v>68.6</v>
      </c>
      <c r="N86" s="79">
        <v>68.58</v>
      </c>
      <c r="O86" s="80">
        <f t="shared" si="24"/>
        <v>68.335</v>
      </c>
      <c r="P86" s="80">
        <f t="shared" si="25"/>
        <v>0.4582939377</v>
      </c>
      <c r="Q86" s="43">
        <f t="shared" si="2"/>
        <v>0.2291469689</v>
      </c>
      <c r="R86" s="43">
        <f t="shared" si="3"/>
        <v>19.0445961</v>
      </c>
      <c r="V86" s="48"/>
      <c r="W86" s="83">
        <v>9.779</v>
      </c>
      <c r="X86" s="83">
        <v>9.702</v>
      </c>
      <c r="Y86" s="83">
        <v>9.67</v>
      </c>
      <c r="Z86" s="83">
        <v>9.622</v>
      </c>
      <c r="AA86" s="84">
        <f t="shared" si="26"/>
        <v>9.69325</v>
      </c>
      <c r="AB86" s="48"/>
      <c r="AC86" s="83">
        <v>0.2119</v>
      </c>
      <c r="AD86" s="83">
        <v>0.2098</v>
      </c>
      <c r="AE86" s="83">
        <v>0.205</v>
      </c>
      <c r="AF86" s="83">
        <v>0.2096</v>
      </c>
      <c r="AG86" s="84">
        <f t="shared" si="27"/>
        <v>0.209075</v>
      </c>
      <c r="AH86" s="48"/>
      <c r="AI86" s="83">
        <v>0.8131</v>
      </c>
      <c r="AJ86" s="83">
        <v>0.7966</v>
      </c>
      <c r="AK86" s="83">
        <v>0.7929</v>
      </c>
      <c r="AL86" s="83">
        <v>0.7893</v>
      </c>
      <c r="AM86" s="84">
        <f t="shared" si="28"/>
        <v>0.797975</v>
      </c>
      <c r="AN86" s="54"/>
      <c r="AO86" s="79">
        <v>22.6</v>
      </c>
      <c r="AP86" s="79">
        <v>21.97</v>
      </c>
      <c r="AQ86" s="79">
        <v>21.75</v>
      </c>
      <c r="AR86" s="79">
        <v>21.46</v>
      </c>
      <c r="AS86" s="80">
        <f t="shared" si="29"/>
        <v>21.945</v>
      </c>
      <c r="AV86" s="2"/>
    </row>
    <row r="87">
      <c r="E87" s="37">
        <v>2.0</v>
      </c>
      <c r="F87" s="37">
        <v>1.0</v>
      </c>
      <c r="I87" s="40">
        <v>82.7322</v>
      </c>
      <c r="J87" s="54"/>
      <c r="K87" s="79">
        <v>63.62</v>
      </c>
      <c r="L87" s="79">
        <v>63.62</v>
      </c>
      <c r="M87" s="79">
        <v>63.62</v>
      </c>
      <c r="N87" s="79">
        <v>63.62</v>
      </c>
      <c r="O87" s="80">
        <f t="shared" si="24"/>
        <v>63.62</v>
      </c>
      <c r="P87" s="80">
        <f t="shared" si="25"/>
        <v>0</v>
      </c>
      <c r="Q87" s="43">
        <f t="shared" si="2"/>
        <v>0</v>
      </c>
      <c r="R87" s="43" t="str">
        <f t="shared" si="3"/>
        <v>#DIV/0!</v>
      </c>
      <c r="V87" s="48"/>
      <c r="W87" s="83">
        <v>8.532</v>
      </c>
      <c r="X87" s="83">
        <v>8.532</v>
      </c>
      <c r="Y87" s="83">
        <v>8.532</v>
      </c>
      <c r="Z87" s="83">
        <v>8.532</v>
      </c>
      <c r="AA87" s="84">
        <f t="shared" si="26"/>
        <v>8.532</v>
      </c>
      <c r="AB87" s="48"/>
      <c r="AC87" s="83">
        <v>0.2078</v>
      </c>
      <c r="AD87" s="83">
        <v>0.2078</v>
      </c>
      <c r="AE87" s="83">
        <v>0.2078</v>
      </c>
      <c r="AF87" s="83">
        <v>0.2078</v>
      </c>
      <c r="AG87" s="84">
        <f t="shared" si="27"/>
        <v>0.2078</v>
      </c>
      <c r="AH87" s="48"/>
      <c r="AI87" s="83">
        <v>0.7544</v>
      </c>
      <c r="AJ87" s="83">
        <v>0.7544</v>
      </c>
      <c r="AK87" s="83">
        <v>0.7544</v>
      </c>
      <c r="AL87" s="83">
        <v>0.7544</v>
      </c>
      <c r="AM87" s="84">
        <f t="shared" si="28"/>
        <v>0.7544</v>
      </c>
      <c r="AN87" s="54"/>
      <c r="AO87" s="79">
        <v>20.17</v>
      </c>
      <c r="AP87" s="79">
        <v>20.17</v>
      </c>
      <c r="AQ87" s="79">
        <v>20.17</v>
      </c>
      <c r="AR87" s="79">
        <v>20.17</v>
      </c>
      <c r="AS87" s="80">
        <f t="shared" si="29"/>
        <v>20.17</v>
      </c>
      <c r="AV87" s="2"/>
    </row>
    <row r="88">
      <c r="F88" s="37">
        <v>2.0</v>
      </c>
      <c r="I88" s="40">
        <v>83.6562</v>
      </c>
      <c r="J88" s="54"/>
      <c r="K88" s="79">
        <v>62.91</v>
      </c>
      <c r="L88" s="79">
        <v>62.9</v>
      </c>
      <c r="M88" s="79">
        <v>62.98</v>
      </c>
      <c r="N88" s="79">
        <v>62.9</v>
      </c>
      <c r="O88" s="80">
        <f t="shared" si="24"/>
        <v>62.9225</v>
      </c>
      <c r="P88" s="80">
        <f t="shared" si="25"/>
        <v>0.03862210075</v>
      </c>
      <c r="Q88" s="43">
        <f t="shared" si="2"/>
        <v>0.01931105038</v>
      </c>
      <c r="R88" s="43">
        <f t="shared" si="3"/>
        <v>2681.564246</v>
      </c>
      <c r="V88" s="48"/>
      <c r="W88" s="83">
        <v>7.99</v>
      </c>
      <c r="X88" s="83">
        <v>8.038</v>
      </c>
      <c r="Y88" s="83">
        <v>7.952</v>
      </c>
      <c r="Z88" s="83">
        <v>8.038</v>
      </c>
      <c r="AA88" s="84">
        <f t="shared" si="26"/>
        <v>8.0045</v>
      </c>
      <c r="AB88" s="48"/>
      <c r="AC88" s="83">
        <v>0.2027</v>
      </c>
      <c r="AD88" s="83">
        <v>0.2027</v>
      </c>
      <c r="AE88" s="83">
        <v>0.2025</v>
      </c>
      <c r="AF88" s="83">
        <v>0.2027</v>
      </c>
      <c r="AG88" s="84">
        <f t="shared" si="27"/>
        <v>0.20265</v>
      </c>
      <c r="AH88" s="48"/>
      <c r="AI88" s="83">
        <v>0.7145</v>
      </c>
      <c r="AJ88" s="83">
        <v>0.7188</v>
      </c>
      <c r="AK88" s="83">
        <v>0.7102</v>
      </c>
      <c r="AL88" s="83">
        <v>0.7188</v>
      </c>
      <c r="AM88" s="84">
        <f t="shared" si="28"/>
        <v>0.715575</v>
      </c>
      <c r="AN88" s="54"/>
      <c r="AO88" s="79">
        <v>19.12</v>
      </c>
      <c r="AP88" s="79">
        <v>19.49</v>
      </c>
      <c r="AQ88" s="79">
        <v>18.86</v>
      </c>
      <c r="AR88" s="79">
        <v>19.49</v>
      </c>
      <c r="AS88" s="80">
        <f t="shared" si="29"/>
        <v>19.24</v>
      </c>
      <c r="AV88" s="2"/>
    </row>
    <row r="89">
      <c r="E89" s="37">
        <v>3.0</v>
      </c>
      <c r="F89" s="37">
        <v>1.0</v>
      </c>
      <c r="I89" s="40">
        <v>80.0207</v>
      </c>
      <c r="J89" s="54"/>
      <c r="K89" s="79">
        <v>68.74</v>
      </c>
      <c r="L89" s="79">
        <v>68.74</v>
      </c>
      <c r="M89" s="79">
        <v>69.86</v>
      </c>
      <c r="N89" s="79">
        <v>70.1</v>
      </c>
      <c r="O89" s="80">
        <f t="shared" si="24"/>
        <v>69.36</v>
      </c>
      <c r="P89" s="80">
        <f t="shared" si="25"/>
        <v>0.7225879416</v>
      </c>
      <c r="Q89" s="43">
        <f t="shared" si="2"/>
        <v>0.3612939708</v>
      </c>
      <c r="R89" s="43">
        <f t="shared" si="3"/>
        <v>7.660878447</v>
      </c>
      <c r="V89" s="48"/>
      <c r="W89" s="83">
        <v>8.931</v>
      </c>
      <c r="X89" s="83">
        <v>8.931</v>
      </c>
      <c r="Y89" s="83">
        <v>8.895</v>
      </c>
      <c r="Z89" s="83">
        <v>8.861</v>
      </c>
      <c r="AA89" s="84">
        <f t="shared" si="26"/>
        <v>8.9045</v>
      </c>
      <c r="AB89" s="48"/>
      <c r="AC89" s="83">
        <v>0.1995</v>
      </c>
      <c r="AD89" s="83">
        <v>0.1995</v>
      </c>
      <c r="AE89" s="83">
        <v>0.1968</v>
      </c>
      <c r="AF89" s="83">
        <v>0.1963</v>
      </c>
      <c r="AG89" s="84">
        <f t="shared" si="27"/>
        <v>0.198025</v>
      </c>
      <c r="AH89" s="48"/>
      <c r="AI89" s="83">
        <v>0.7308</v>
      </c>
      <c r="AJ89" s="83">
        <v>0.7308</v>
      </c>
      <c r="AK89" s="83">
        <v>0.7162</v>
      </c>
      <c r="AL89" s="83">
        <v>0.7111</v>
      </c>
      <c r="AM89" s="84">
        <f t="shared" si="28"/>
        <v>0.722225</v>
      </c>
      <c r="AN89" s="54"/>
      <c r="AO89" s="79">
        <v>20.96</v>
      </c>
      <c r="AP89" s="79">
        <v>20.96</v>
      </c>
      <c r="AQ89" s="79">
        <v>20.64</v>
      </c>
      <c r="AR89" s="79">
        <v>20.93</v>
      </c>
      <c r="AS89" s="80">
        <f t="shared" si="29"/>
        <v>20.8725</v>
      </c>
      <c r="AV89" s="2"/>
    </row>
    <row r="90">
      <c r="F90" s="37">
        <v>2.0</v>
      </c>
      <c r="I90" s="40">
        <v>77.3209</v>
      </c>
      <c r="J90" s="54"/>
      <c r="K90" s="79">
        <v>74.52</v>
      </c>
      <c r="L90" s="79">
        <v>73.09</v>
      </c>
      <c r="M90" s="79">
        <v>74.16</v>
      </c>
      <c r="N90" s="79">
        <v>74.51</v>
      </c>
      <c r="O90" s="80">
        <f t="shared" si="24"/>
        <v>74.07</v>
      </c>
      <c r="P90" s="80">
        <f t="shared" si="25"/>
        <v>0.6744380377</v>
      </c>
      <c r="Q90" s="43">
        <f t="shared" si="2"/>
        <v>0.3372190188</v>
      </c>
      <c r="R90" s="43">
        <f t="shared" si="3"/>
        <v>8.793785725</v>
      </c>
      <c r="V90" s="48"/>
      <c r="W90" s="83">
        <v>9.768</v>
      </c>
      <c r="X90" s="83">
        <v>9.808</v>
      </c>
      <c r="Y90" s="83">
        <v>9.796</v>
      </c>
      <c r="Z90" s="83">
        <v>9.773</v>
      </c>
      <c r="AA90" s="84">
        <f t="shared" si="26"/>
        <v>9.78625</v>
      </c>
      <c r="AB90" s="48"/>
      <c r="AC90" s="83">
        <v>0.1965</v>
      </c>
      <c r="AD90" s="83">
        <v>0.1996</v>
      </c>
      <c r="AE90" s="83">
        <v>0.1973</v>
      </c>
      <c r="AF90" s="83">
        <v>0.1965</v>
      </c>
      <c r="AG90" s="84">
        <f t="shared" si="27"/>
        <v>0.197475</v>
      </c>
      <c r="AH90" s="48"/>
      <c r="AI90" s="83">
        <v>0.7373</v>
      </c>
      <c r="AJ90" s="83">
        <v>0.7549</v>
      </c>
      <c r="AK90" s="83">
        <v>0.743</v>
      </c>
      <c r="AL90" s="83">
        <v>0.7378</v>
      </c>
      <c r="AM90" s="84">
        <f t="shared" si="28"/>
        <v>0.74325</v>
      </c>
      <c r="AN90" s="54"/>
      <c r="AO90" s="79">
        <v>21.97</v>
      </c>
      <c r="AP90" s="79">
        <v>22.33</v>
      </c>
      <c r="AQ90" s="79">
        <v>22.19</v>
      </c>
      <c r="AR90" s="79">
        <v>22.01</v>
      </c>
      <c r="AS90" s="80">
        <f t="shared" si="29"/>
        <v>22.125</v>
      </c>
      <c r="AV90" s="2"/>
    </row>
    <row r="91">
      <c r="D91" s="37" t="s">
        <v>44</v>
      </c>
      <c r="E91" s="37">
        <v>1.0</v>
      </c>
      <c r="F91" s="37">
        <v>1.0</v>
      </c>
      <c r="G91" s="37">
        <v>992.0</v>
      </c>
      <c r="H91" s="37">
        <v>1.2</v>
      </c>
      <c r="I91" s="40">
        <v>81.2112</v>
      </c>
      <c r="J91" s="54"/>
      <c r="K91" s="79">
        <v>67.21</v>
      </c>
      <c r="L91" s="79">
        <v>67.21</v>
      </c>
      <c r="M91" s="79">
        <v>66.99</v>
      </c>
      <c r="N91" s="79">
        <v>67.02</v>
      </c>
      <c r="O91" s="80">
        <f t="shared" si="24"/>
        <v>67.1075</v>
      </c>
      <c r="P91" s="80">
        <f t="shared" si="25"/>
        <v>0.118988795</v>
      </c>
      <c r="Q91" s="43">
        <f t="shared" si="2"/>
        <v>0.0594943975</v>
      </c>
      <c r="R91" s="43">
        <f t="shared" si="3"/>
        <v>282.5191289</v>
      </c>
      <c r="V91" s="48"/>
      <c r="W91" s="83">
        <v>9.633</v>
      </c>
      <c r="X91" s="83">
        <v>9.633</v>
      </c>
      <c r="Y91" s="83">
        <v>9.747</v>
      </c>
      <c r="Z91" s="83">
        <v>9.698</v>
      </c>
      <c r="AA91" s="84">
        <f t="shared" si="26"/>
        <v>9.67775</v>
      </c>
      <c r="AB91" s="48"/>
      <c r="AC91" s="83">
        <v>0.2141</v>
      </c>
      <c r="AD91" s="83">
        <v>0.2141</v>
      </c>
      <c r="AE91" s="83">
        <v>0.2147</v>
      </c>
      <c r="AF91" s="83">
        <v>0.2146</v>
      </c>
      <c r="AG91" s="84">
        <f t="shared" si="27"/>
        <v>0.214375</v>
      </c>
      <c r="AH91" s="48"/>
      <c r="AI91" s="83">
        <v>0.6427</v>
      </c>
      <c r="AJ91" s="83">
        <v>0.6427</v>
      </c>
      <c r="AK91" s="83">
        <v>0.6524</v>
      </c>
      <c r="AL91" s="83">
        <v>0.6489</v>
      </c>
      <c r="AM91" s="84">
        <f t="shared" si="28"/>
        <v>0.646675</v>
      </c>
      <c r="AN91" s="54"/>
      <c r="AO91" s="79">
        <v>21.21</v>
      </c>
      <c r="AP91" s="79">
        <v>21.21</v>
      </c>
      <c r="AQ91" s="79">
        <v>21.86</v>
      </c>
      <c r="AR91" s="79">
        <v>21.56</v>
      </c>
      <c r="AS91" s="80">
        <f t="shared" si="29"/>
        <v>21.46</v>
      </c>
      <c r="AV91" s="2"/>
    </row>
    <row r="92">
      <c r="F92" s="37">
        <v>2.0</v>
      </c>
      <c r="I92" s="40">
        <v>79.7233</v>
      </c>
      <c r="J92" s="54"/>
      <c r="K92" s="79">
        <v>69.45</v>
      </c>
      <c r="L92" s="79">
        <v>68.46</v>
      </c>
      <c r="M92" s="79">
        <v>68.46</v>
      </c>
      <c r="N92" s="79">
        <v>69.77</v>
      </c>
      <c r="O92" s="80">
        <f t="shared" si="24"/>
        <v>69.035</v>
      </c>
      <c r="P92" s="80">
        <f t="shared" si="25"/>
        <v>0.6766830868</v>
      </c>
      <c r="Q92" s="43">
        <f t="shared" si="2"/>
        <v>0.3383415434</v>
      </c>
      <c r="R92" s="43">
        <f t="shared" si="3"/>
        <v>8.735531775</v>
      </c>
      <c r="V92" s="48"/>
      <c r="W92" s="83">
        <v>10.3</v>
      </c>
      <c r="X92" s="83">
        <v>10.32</v>
      </c>
      <c r="Y92" s="83">
        <v>10.32</v>
      </c>
      <c r="Z92" s="83">
        <v>10.25</v>
      </c>
      <c r="AA92" s="84">
        <f t="shared" si="26"/>
        <v>10.2975</v>
      </c>
      <c r="AB92" s="48"/>
      <c r="AC92" s="83">
        <v>0.2146</v>
      </c>
      <c r="AD92" s="83">
        <v>0.2171</v>
      </c>
      <c r="AE92" s="83">
        <v>0.2171</v>
      </c>
      <c r="AF92" s="83">
        <v>0.2137</v>
      </c>
      <c r="AG92" s="84">
        <f t="shared" si="27"/>
        <v>0.215625</v>
      </c>
      <c r="AH92" s="48"/>
      <c r="AI92" s="83">
        <v>0.6651</v>
      </c>
      <c r="AJ92" s="83">
        <v>0.6762</v>
      </c>
      <c r="AK92" s="83">
        <v>0.6762</v>
      </c>
      <c r="AL92" s="83">
        <v>0.6589</v>
      </c>
      <c r="AM92" s="84">
        <f t="shared" si="28"/>
        <v>0.6691</v>
      </c>
      <c r="AN92" s="54"/>
      <c r="AO92" s="79">
        <v>22.79</v>
      </c>
      <c r="AP92" s="79">
        <v>22.96</v>
      </c>
      <c r="AQ92" s="79">
        <v>22.96</v>
      </c>
      <c r="AR92" s="79">
        <v>22.48</v>
      </c>
      <c r="AS92" s="80">
        <f t="shared" si="29"/>
        <v>22.7975</v>
      </c>
      <c r="AV92" s="2"/>
    </row>
    <row r="93">
      <c r="E93" s="37">
        <v>2.0</v>
      </c>
      <c r="F93" s="37">
        <v>1.0</v>
      </c>
      <c r="I93" s="40">
        <v>79.2639</v>
      </c>
      <c r="J93" s="54"/>
      <c r="K93" s="79">
        <v>68.65</v>
      </c>
      <c r="L93" s="79">
        <v>68.78</v>
      </c>
      <c r="M93" s="79">
        <v>68.65</v>
      </c>
      <c r="N93" s="79">
        <v>68.7</v>
      </c>
      <c r="O93" s="80">
        <f t="shared" si="24"/>
        <v>68.695</v>
      </c>
      <c r="P93" s="80">
        <f t="shared" si="25"/>
        <v>0.06137317547</v>
      </c>
      <c r="Q93" s="43">
        <f t="shared" si="2"/>
        <v>0.03068658773</v>
      </c>
      <c r="R93" s="43">
        <f t="shared" si="3"/>
        <v>1061.946903</v>
      </c>
      <c r="V93" s="48"/>
      <c r="W93" s="83">
        <v>11.35</v>
      </c>
      <c r="X93" s="83">
        <v>11.3</v>
      </c>
      <c r="Y93" s="83">
        <v>11.35</v>
      </c>
      <c r="Z93" s="83">
        <v>11.39</v>
      </c>
      <c r="AA93" s="84">
        <f t="shared" si="26"/>
        <v>11.3475</v>
      </c>
      <c r="AB93" s="48"/>
      <c r="AC93" s="83">
        <v>0.2284</v>
      </c>
      <c r="AD93" s="83">
        <v>0.228</v>
      </c>
      <c r="AE93" s="83">
        <v>0.2284</v>
      </c>
      <c r="AF93" s="83">
        <v>0.2283</v>
      </c>
      <c r="AG93" s="84">
        <f t="shared" si="27"/>
        <v>0.228275</v>
      </c>
      <c r="AH93" s="48"/>
      <c r="AI93" s="83">
        <v>0.7415</v>
      </c>
      <c r="AJ93" s="83">
        <v>0.7364</v>
      </c>
      <c r="AK93" s="83">
        <v>0.7415</v>
      </c>
      <c r="AL93" s="83">
        <v>0.7437</v>
      </c>
      <c r="AM93" s="84">
        <f t="shared" si="28"/>
        <v>0.740775</v>
      </c>
      <c r="AN93" s="54"/>
      <c r="AO93" s="79">
        <v>24.3</v>
      </c>
      <c r="AP93" s="79">
        <v>23.98</v>
      </c>
      <c r="AQ93" s="79">
        <v>24.3</v>
      </c>
      <c r="AR93" s="79">
        <v>24.55</v>
      </c>
      <c r="AS93" s="80">
        <f t="shared" si="29"/>
        <v>24.2825</v>
      </c>
      <c r="AV93" s="2"/>
    </row>
    <row r="94">
      <c r="F94" s="37">
        <v>2.0</v>
      </c>
      <c r="I94" s="40">
        <v>76.8662</v>
      </c>
      <c r="J94" s="54"/>
      <c r="K94" s="79">
        <v>73.97</v>
      </c>
      <c r="L94" s="79">
        <v>73.88</v>
      </c>
      <c r="M94" s="79">
        <v>73.96</v>
      </c>
      <c r="N94" s="79">
        <v>73.96</v>
      </c>
      <c r="O94" s="80">
        <f t="shared" si="24"/>
        <v>73.9425</v>
      </c>
      <c r="P94" s="80">
        <f t="shared" si="25"/>
        <v>0.04193248542</v>
      </c>
      <c r="Q94" s="43">
        <f t="shared" si="2"/>
        <v>0.02096624271</v>
      </c>
      <c r="R94" s="43">
        <f t="shared" si="3"/>
        <v>2274.881517</v>
      </c>
      <c r="V94" s="48"/>
      <c r="W94" s="83">
        <v>12.28</v>
      </c>
      <c r="X94" s="83">
        <v>12.46</v>
      </c>
      <c r="Y94" s="83">
        <v>12.36</v>
      </c>
      <c r="Z94" s="83">
        <v>12.36</v>
      </c>
      <c r="AA94" s="84">
        <f t="shared" si="26"/>
        <v>12.365</v>
      </c>
      <c r="AB94" s="48"/>
      <c r="AC94" s="83">
        <v>0.2257</v>
      </c>
      <c r="AD94" s="83">
        <v>0.2259</v>
      </c>
      <c r="AE94" s="83">
        <v>0.2257</v>
      </c>
      <c r="AF94" s="83">
        <v>0.2257</v>
      </c>
      <c r="AG94" s="84">
        <f t="shared" si="27"/>
        <v>0.22575</v>
      </c>
      <c r="AH94" s="48"/>
      <c r="AI94" s="83">
        <v>0.7446</v>
      </c>
      <c r="AJ94" s="83">
        <v>0.7562</v>
      </c>
      <c r="AK94" s="83">
        <v>0.7491</v>
      </c>
      <c r="AL94" s="83">
        <v>0.7491</v>
      </c>
      <c r="AM94" s="84">
        <f t="shared" si="28"/>
        <v>0.74975</v>
      </c>
      <c r="AN94" s="54"/>
      <c r="AO94" s="79">
        <v>25.09</v>
      </c>
      <c r="AP94" s="79">
        <v>26.03</v>
      </c>
      <c r="AQ94" s="79">
        <v>25.44</v>
      </c>
      <c r="AR94" s="79">
        <v>25.44</v>
      </c>
      <c r="AS94" s="80">
        <f t="shared" si="29"/>
        <v>25.5</v>
      </c>
      <c r="AV94" s="2"/>
    </row>
    <row r="95">
      <c r="E95" s="37">
        <v>3.0</v>
      </c>
      <c r="F95" s="37">
        <v>1.0</v>
      </c>
      <c r="I95" s="40">
        <v>78.3145</v>
      </c>
      <c r="J95" s="54"/>
      <c r="K95" s="79">
        <v>71.39</v>
      </c>
      <c r="L95" s="79">
        <v>71.24</v>
      </c>
      <c r="M95" s="79">
        <v>71.44</v>
      </c>
      <c r="N95" s="79">
        <v>71.39</v>
      </c>
      <c r="O95" s="80">
        <f t="shared" si="24"/>
        <v>71.365</v>
      </c>
      <c r="P95" s="80">
        <f t="shared" si="25"/>
        <v>0.08660254038</v>
      </c>
      <c r="Q95" s="43">
        <f t="shared" si="2"/>
        <v>0.04330127019</v>
      </c>
      <c r="R95" s="43">
        <f t="shared" si="3"/>
        <v>533.3333333</v>
      </c>
      <c r="V95" s="48"/>
      <c r="W95" s="83">
        <v>13.27</v>
      </c>
      <c r="X95" s="83">
        <v>13.22</v>
      </c>
      <c r="Y95" s="83">
        <v>13.36</v>
      </c>
      <c r="Z95" s="83">
        <v>13.27</v>
      </c>
      <c r="AA95" s="84">
        <f t="shared" si="26"/>
        <v>13.28</v>
      </c>
      <c r="AB95" s="48"/>
      <c r="AC95" s="83">
        <v>0.2405</v>
      </c>
      <c r="AD95" s="83">
        <v>0.2409</v>
      </c>
      <c r="AE95" s="83">
        <v>0.2404</v>
      </c>
      <c r="AF95" s="83">
        <v>0.2405</v>
      </c>
      <c r="AG95" s="84">
        <f t="shared" si="27"/>
        <v>0.240575</v>
      </c>
      <c r="AH95" s="48"/>
      <c r="AI95" s="83">
        <v>0.8337</v>
      </c>
      <c r="AJ95" s="83">
        <v>0.8319</v>
      </c>
      <c r="AK95" s="83">
        <v>0.8388</v>
      </c>
      <c r="AL95" s="83">
        <v>0.8337</v>
      </c>
      <c r="AM95" s="84">
        <f t="shared" si="28"/>
        <v>0.834525</v>
      </c>
      <c r="AN95" s="54"/>
      <c r="AO95" s="79">
        <v>27.03</v>
      </c>
      <c r="AP95" s="79">
        <v>26.74</v>
      </c>
      <c r="AQ95" s="79">
        <v>27.52</v>
      </c>
      <c r="AR95" s="79">
        <v>27.03</v>
      </c>
      <c r="AS95" s="80">
        <f t="shared" si="29"/>
        <v>27.08</v>
      </c>
      <c r="AV95" s="2"/>
    </row>
    <row r="96">
      <c r="F96" s="37">
        <v>2.0</v>
      </c>
      <c r="I96" s="40">
        <v>79.7925</v>
      </c>
      <c r="J96" s="54"/>
      <c r="K96" s="79">
        <v>69.24</v>
      </c>
      <c r="L96" s="79">
        <v>69.22</v>
      </c>
      <c r="M96" s="79">
        <v>69.17</v>
      </c>
      <c r="N96" s="79">
        <v>69.24</v>
      </c>
      <c r="O96" s="80">
        <f t="shared" si="24"/>
        <v>69.2175</v>
      </c>
      <c r="P96" s="80">
        <f t="shared" si="25"/>
        <v>0.03304037934</v>
      </c>
      <c r="Q96" s="43">
        <f t="shared" si="2"/>
        <v>0.01652018967</v>
      </c>
      <c r="R96" s="43">
        <f t="shared" si="3"/>
        <v>3664.122137</v>
      </c>
      <c r="V96" s="48"/>
      <c r="W96" s="83">
        <v>12.52</v>
      </c>
      <c r="X96" s="83">
        <v>12.59</v>
      </c>
      <c r="Y96" s="83">
        <v>12.41</v>
      </c>
      <c r="Z96" s="83">
        <v>12.52</v>
      </c>
      <c r="AA96" s="84">
        <f t="shared" si="26"/>
        <v>12.51</v>
      </c>
      <c r="AB96" s="48"/>
      <c r="AC96" s="83">
        <v>0.2385</v>
      </c>
      <c r="AD96" s="83">
        <v>0.2386</v>
      </c>
      <c r="AE96" s="83">
        <v>0.2389</v>
      </c>
      <c r="AF96" s="83">
        <v>0.2385</v>
      </c>
      <c r="AG96" s="84">
        <f t="shared" si="27"/>
        <v>0.238625</v>
      </c>
      <c r="AH96" s="48"/>
      <c r="AI96" s="83">
        <v>0.8106</v>
      </c>
      <c r="AJ96" s="83">
        <v>0.8157</v>
      </c>
      <c r="AK96" s="83">
        <v>0.8046</v>
      </c>
      <c r="AL96" s="83">
        <v>0.8106</v>
      </c>
      <c r="AM96" s="84">
        <f t="shared" si="28"/>
        <v>0.810375</v>
      </c>
      <c r="AN96" s="54"/>
      <c r="AO96" s="79">
        <v>26.14</v>
      </c>
      <c r="AP96" s="79">
        <v>26.57</v>
      </c>
      <c r="AQ96" s="79">
        <v>25.57</v>
      </c>
      <c r="AR96" s="79">
        <v>26.14</v>
      </c>
      <c r="AS96" s="80">
        <f t="shared" si="29"/>
        <v>26.105</v>
      </c>
      <c r="AV96" s="2"/>
    </row>
    <row r="97">
      <c r="D97" s="37" t="s">
        <v>45</v>
      </c>
      <c r="E97" s="37">
        <v>1.0</v>
      </c>
      <c r="F97" s="37">
        <v>1.0</v>
      </c>
      <c r="G97" s="37">
        <v>992.0</v>
      </c>
      <c r="H97" s="37">
        <v>68.1</v>
      </c>
      <c r="I97" s="40">
        <v>79.833</v>
      </c>
      <c r="J97" s="54"/>
      <c r="K97" s="79">
        <v>65.61</v>
      </c>
      <c r="L97" s="79">
        <v>66.35</v>
      </c>
      <c r="M97" s="79">
        <v>66.33</v>
      </c>
      <c r="N97" s="79">
        <v>66.35</v>
      </c>
      <c r="O97" s="80">
        <f t="shared" si="24"/>
        <v>66.16</v>
      </c>
      <c r="P97" s="80">
        <f t="shared" si="25"/>
        <v>0.3667878588</v>
      </c>
      <c r="Q97" s="43">
        <f t="shared" si="2"/>
        <v>0.1833939294</v>
      </c>
      <c r="R97" s="43">
        <f t="shared" si="3"/>
        <v>29.73240833</v>
      </c>
      <c r="V97" s="48"/>
      <c r="W97" s="83">
        <v>18.27</v>
      </c>
      <c r="X97" s="83">
        <v>17.94</v>
      </c>
      <c r="Y97" s="83">
        <v>18.07</v>
      </c>
      <c r="Z97" s="83">
        <v>17.94</v>
      </c>
      <c r="AA97" s="84">
        <f t="shared" si="26"/>
        <v>18.055</v>
      </c>
      <c r="AB97" s="48"/>
      <c r="AC97" s="83">
        <v>0.3006</v>
      </c>
      <c r="AD97" s="83">
        <v>0.2982</v>
      </c>
      <c r="AE97" s="83">
        <v>0.2983</v>
      </c>
      <c r="AF97" s="83">
        <v>0.2982</v>
      </c>
      <c r="AG97" s="84">
        <f t="shared" si="27"/>
        <v>0.298825</v>
      </c>
      <c r="AH97" s="48"/>
      <c r="AI97" s="83">
        <v>0.7238</v>
      </c>
      <c r="AJ97" s="83">
        <v>0.703</v>
      </c>
      <c r="AK97" s="83">
        <v>0.7082</v>
      </c>
      <c r="AL97" s="83">
        <v>0.703</v>
      </c>
      <c r="AM97" s="84">
        <f t="shared" si="28"/>
        <v>0.7095</v>
      </c>
      <c r="AN97" s="54"/>
      <c r="AO97" s="79">
        <v>33.69</v>
      </c>
      <c r="AP97" s="79">
        <v>32.56</v>
      </c>
      <c r="AQ97" s="79">
        <v>32.99</v>
      </c>
      <c r="AR97" s="79">
        <v>32.56</v>
      </c>
      <c r="AS97" s="80">
        <f t="shared" si="29"/>
        <v>32.95</v>
      </c>
      <c r="AV97" s="2"/>
    </row>
    <row r="98">
      <c r="F98" s="37">
        <v>2.0</v>
      </c>
      <c r="I98" s="40">
        <v>80.6723</v>
      </c>
      <c r="J98" s="54"/>
      <c r="K98" s="79">
        <v>65.57</v>
      </c>
      <c r="L98" s="79">
        <v>66.2</v>
      </c>
      <c r="M98" s="79">
        <v>64.78</v>
      </c>
      <c r="N98" s="79">
        <v>66.5</v>
      </c>
      <c r="O98" s="80">
        <f t="shared" si="24"/>
        <v>65.7625</v>
      </c>
      <c r="P98" s="80">
        <f t="shared" si="25"/>
        <v>0.7610683281</v>
      </c>
      <c r="Q98" s="43">
        <f t="shared" si="2"/>
        <v>0.380534164</v>
      </c>
      <c r="R98" s="43">
        <f t="shared" si="3"/>
        <v>6.905779274</v>
      </c>
      <c r="V98" s="48"/>
      <c r="W98" s="83">
        <v>17.62</v>
      </c>
      <c r="X98" s="83">
        <v>17.53</v>
      </c>
      <c r="Y98" s="83">
        <v>17.7</v>
      </c>
      <c r="Z98" s="83">
        <v>17.31</v>
      </c>
      <c r="AA98" s="84">
        <f t="shared" si="26"/>
        <v>17.54</v>
      </c>
      <c r="AB98" s="48"/>
      <c r="AC98" s="83">
        <v>0.2959</v>
      </c>
      <c r="AD98" s="83">
        <v>0.2939</v>
      </c>
      <c r="AE98" s="83">
        <v>0.2985</v>
      </c>
      <c r="AF98" s="83">
        <v>0.2929</v>
      </c>
      <c r="AG98" s="84">
        <f t="shared" si="27"/>
        <v>0.2953</v>
      </c>
      <c r="AH98" s="48"/>
      <c r="AI98" s="83">
        <v>0.6986</v>
      </c>
      <c r="AJ98" s="83">
        <v>0.6884</v>
      </c>
      <c r="AK98" s="83">
        <v>0.7103</v>
      </c>
      <c r="AL98" s="83">
        <v>0.6766</v>
      </c>
      <c r="AM98" s="84">
        <f t="shared" si="28"/>
        <v>0.693475</v>
      </c>
      <c r="AN98" s="54"/>
      <c r="AO98" s="79">
        <v>32.79</v>
      </c>
      <c r="AP98" s="79">
        <v>32.45</v>
      </c>
      <c r="AQ98" s="79">
        <v>33.08</v>
      </c>
      <c r="AR98" s="79">
        <v>31.68</v>
      </c>
      <c r="AS98" s="80">
        <f t="shared" si="29"/>
        <v>32.5</v>
      </c>
      <c r="AV98" s="2"/>
    </row>
    <row r="99">
      <c r="E99" s="37">
        <v>2.0</v>
      </c>
      <c r="F99" s="37">
        <v>1.0</v>
      </c>
      <c r="I99" s="40">
        <v>78.9916</v>
      </c>
      <c r="J99" s="54"/>
      <c r="K99" s="79">
        <v>69.57</v>
      </c>
      <c r="L99" s="79">
        <v>69.52</v>
      </c>
      <c r="M99" s="79">
        <v>69.52</v>
      </c>
      <c r="N99" s="79">
        <v>69.57</v>
      </c>
      <c r="O99" s="80">
        <f t="shared" si="24"/>
        <v>69.545</v>
      </c>
      <c r="P99" s="80">
        <f t="shared" si="25"/>
        <v>0.02886751346</v>
      </c>
      <c r="Q99" s="43">
        <f t="shared" si="2"/>
        <v>0.01443375673</v>
      </c>
      <c r="R99" s="43">
        <f t="shared" si="3"/>
        <v>4800</v>
      </c>
      <c r="V99" s="48"/>
      <c r="W99" s="83">
        <v>19.71</v>
      </c>
      <c r="X99" s="83">
        <v>19.97</v>
      </c>
      <c r="Y99" s="83">
        <v>19.97</v>
      </c>
      <c r="Z99" s="83">
        <v>19.71</v>
      </c>
      <c r="AA99" s="84">
        <f t="shared" si="26"/>
        <v>19.84</v>
      </c>
      <c r="AB99" s="48"/>
      <c r="AC99" s="83">
        <v>0.3018</v>
      </c>
      <c r="AD99" s="83">
        <v>0.302</v>
      </c>
      <c r="AE99" s="83">
        <v>0.302</v>
      </c>
      <c r="AF99" s="83">
        <v>0.3018</v>
      </c>
      <c r="AG99" s="84">
        <f t="shared" si="27"/>
        <v>0.3019</v>
      </c>
      <c r="AH99" s="48"/>
      <c r="AI99" s="83">
        <v>0.7365</v>
      </c>
      <c r="AJ99" s="83">
        <v>0.7467</v>
      </c>
      <c r="AK99" s="83">
        <v>0.7467</v>
      </c>
      <c r="AL99" s="83">
        <v>0.7365</v>
      </c>
      <c r="AM99" s="84">
        <f t="shared" si="28"/>
        <v>0.7416</v>
      </c>
      <c r="AN99" s="54"/>
      <c r="AO99" s="79">
        <v>34.59</v>
      </c>
      <c r="AP99" s="79">
        <v>35.42</v>
      </c>
      <c r="AQ99" s="79">
        <v>35.42</v>
      </c>
      <c r="AR99" s="79">
        <v>34.59</v>
      </c>
      <c r="AS99" s="80">
        <f t="shared" si="29"/>
        <v>35.005</v>
      </c>
      <c r="AV99" s="2"/>
    </row>
    <row r="100">
      <c r="F100" s="37">
        <v>2.0</v>
      </c>
      <c r="I100" s="40">
        <v>81.517</v>
      </c>
      <c r="J100" s="54"/>
      <c r="K100" s="79">
        <v>64.97</v>
      </c>
      <c r="L100" s="79">
        <v>64.96</v>
      </c>
      <c r="M100" s="79">
        <v>64.8</v>
      </c>
      <c r="N100" s="103">
        <v>64.5</v>
      </c>
      <c r="O100" s="104">
        <f>AVERAGE(K100:M100)</f>
        <v>64.91</v>
      </c>
      <c r="P100" s="80">
        <f>STDEV(K100:M100)</f>
        <v>0.09539392014</v>
      </c>
      <c r="Q100" s="43">
        <f t="shared" si="2"/>
        <v>0.04769696007</v>
      </c>
      <c r="R100" s="43">
        <f t="shared" si="3"/>
        <v>439.5604396</v>
      </c>
      <c r="V100" s="48"/>
      <c r="W100" s="83">
        <v>17.92</v>
      </c>
      <c r="X100" s="83">
        <v>18.28</v>
      </c>
      <c r="Y100" s="83">
        <v>18.37</v>
      </c>
      <c r="Z100" s="105">
        <v>18.47</v>
      </c>
      <c r="AA100" s="84">
        <f t="shared" si="26"/>
        <v>18.26</v>
      </c>
      <c r="AB100" s="48"/>
      <c r="AC100" s="83">
        <v>0.3033</v>
      </c>
      <c r="AD100" s="83">
        <v>0.3034</v>
      </c>
      <c r="AE100" s="83">
        <v>0.3039</v>
      </c>
      <c r="AF100" s="105">
        <v>0.049</v>
      </c>
      <c r="AG100" s="84">
        <f t="shared" si="27"/>
        <v>0.2399</v>
      </c>
      <c r="AH100" s="48"/>
      <c r="AI100" s="83">
        <v>0.7171</v>
      </c>
      <c r="AJ100" s="83">
        <v>0.7316</v>
      </c>
      <c r="AK100" s="83">
        <v>0.737</v>
      </c>
      <c r="AL100" s="83">
        <v>0.7443</v>
      </c>
      <c r="AM100" s="84">
        <f t="shared" si="28"/>
        <v>0.7325</v>
      </c>
      <c r="AN100" s="54"/>
      <c r="AO100" s="79">
        <v>32.36</v>
      </c>
      <c r="AP100" s="79">
        <v>33.56</v>
      </c>
      <c r="AQ100" s="79">
        <v>33.88</v>
      </c>
      <c r="AR100" s="79">
        <v>34.23</v>
      </c>
      <c r="AS100" s="80">
        <f t="shared" si="29"/>
        <v>33.5075</v>
      </c>
      <c r="AV100" s="2"/>
    </row>
    <row r="101">
      <c r="E101" s="37">
        <v>3.0</v>
      </c>
      <c r="F101" s="37">
        <v>1.0</v>
      </c>
      <c r="I101" s="40">
        <v>78.9927</v>
      </c>
      <c r="J101" s="54"/>
      <c r="K101" s="79">
        <v>70.61</v>
      </c>
      <c r="L101" s="79">
        <v>70.32</v>
      </c>
      <c r="M101" s="79">
        <v>70.25</v>
      </c>
      <c r="N101" s="79">
        <v>70.29</v>
      </c>
      <c r="O101" s="80">
        <f t="shared" ref="O101:O108" si="30">AVERAGE(K101:N101)</f>
        <v>70.3675</v>
      </c>
      <c r="P101" s="80">
        <f t="shared" ref="P101:P108" si="31">STDEV(K101:N101)</f>
        <v>0.1641899307</v>
      </c>
      <c r="Q101" s="43">
        <f t="shared" si="2"/>
        <v>0.08209496533</v>
      </c>
      <c r="R101" s="43">
        <f t="shared" si="3"/>
        <v>148.3771252</v>
      </c>
      <c r="V101" s="48"/>
      <c r="W101" s="83">
        <v>22.18</v>
      </c>
      <c r="X101" s="83">
        <v>21.71</v>
      </c>
      <c r="Y101" s="83">
        <v>21.41</v>
      </c>
      <c r="Z101" s="83">
        <v>21.56</v>
      </c>
      <c r="AA101" s="84">
        <f t="shared" si="26"/>
        <v>21.715</v>
      </c>
      <c r="AB101" s="48"/>
      <c r="AC101" s="83">
        <v>0.3106</v>
      </c>
      <c r="AD101" s="83">
        <v>0.3115</v>
      </c>
      <c r="AE101" s="83">
        <v>0.3117</v>
      </c>
      <c r="AF101" s="83">
        <v>0.3116</v>
      </c>
      <c r="AG101" s="84">
        <f t="shared" si="27"/>
        <v>0.31135</v>
      </c>
      <c r="AH101" s="48"/>
      <c r="AI101" s="83">
        <v>0.8166</v>
      </c>
      <c r="AJ101" s="83">
        <v>0.8025</v>
      </c>
      <c r="AK101" s="83">
        <v>0.7922</v>
      </c>
      <c r="AL101" s="83">
        <v>0.7976</v>
      </c>
      <c r="AM101" s="84">
        <f t="shared" si="28"/>
        <v>0.802225</v>
      </c>
      <c r="AN101" s="54"/>
      <c r="AO101" s="79">
        <v>39.02</v>
      </c>
      <c r="AP101" s="79">
        <v>37.51</v>
      </c>
      <c r="AQ101" s="79">
        <v>36.6</v>
      </c>
      <c r="AR101" s="79">
        <v>37.08</v>
      </c>
      <c r="AS101" s="80">
        <f t="shared" si="29"/>
        <v>37.5525</v>
      </c>
      <c r="AV101" s="2"/>
    </row>
    <row r="102">
      <c r="F102" s="37">
        <v>2.0</v>
      </c>
      <c r="I102" s="40">
        <v>80.6723</v>
      </c>
      <c r="J102" s="54"/>
      <c r="K102" s="79">
        <v>67.94</v>
      </c>
      <c r="L102" s="79">
        <v>67.51</v>
      </c>
      <c r="M102" s="79">
        <v>67.38</v>
      </c>
      <c r="N102" s="79">
        <v>67.51</v>
      </c>
      <c r="O102" s="80">
        <f t="shared" si="30"/>
        <v>67.585</v>
      </c>
      <c r="P102" s="80">
        <f t="shared" si="31"/>
        <v>0.2444722206</v>
      </c>
      <c r="Q102" s="43">
        <f t="shared" si="2"/>
        <v>0.1222361103</v>
      </c>
      <c r="R102" s="43">
        <f t="shared" si="3"/>
        <v>66.92693809</v>
      </c>
      <c r="V102" s="48"/>
      <c r="W102" s="83">
        <v>20.94</v>
      </c>
      <c r="X102" s="83">
        <v>20.5</v>
      </c>
      <c r="Y102" s="83">
        <v>20.24</v>
      </c>
      <c r="Z102" s="83">
        <v>20.5</v>
      </c>
      <c r="AA102" s="84">
        <f t="shared" si="26"/>
        <v>20.545</v>
      </c>
      <c r="AB102" s="48"/>
      <c r="AC102" s="83">
        <v>0.3098</v>
      </c>
      <c r="AD102" s="83">
        <v>0.3111</v>
      </c>
      <c r="AE102" s="83">
        <v>0.3115</v>
      </c>
      <c r="AF102" s="83">
        <v>0.3111</v>
      </c>
      <c r="AG102" s="84">
        <f t="shared" si="27"/>
        <v>0.310875</v>
      </c>
      <c r="AH102" s="48"/>
      <c r="AI102" s="83">
        <v>0.8014</v>
      </c>
      <c r="AJ102" s="83">
        <v>0.7896</v>
      </c>
      <c r="AK102" s="83">
        <v>0.7809</v>
      </c>
      <c r="AL102" s="83">
        <v>0.7896</v>
      </c>
      <c r="AM102" s="84">
        <f t="shared" si="28"/>
        <v>0.790375</v>
      </c>
      <c r="AN102" s="54"/>
      <c r="AO102" s="79">
        <v>37.82</v>
      </c>
      <c r="AP102" s="79">
        <v>36.39</v>
      </c>
      <c r="AQ102" s="79">
        <v>35.56</v>
      </c>
      <c r="AR102" s="79">
        <v>36.39</v>
      </c>
      <c r="AS102" s="80">
        <f t="shared" si="29"/>
        <v>36.54</v>
      </c>
      <c r="AV102" s="2"/>
    </row>
    <row r="103">
      <c r="D103" s="75" t="s">
        <v>46</v>
      </c>
      <c r="E103" s="37">
        <v>1.0</v>
      </c>
      <c r="F103" s="37">
        <v>1.0</v>
      </c>
      <c r="G103" s="37">
        <v>992.0</v>
      </c>
      <c r="H103" s="37">
        <v>1.2</v>
      </c>
      <c r="I103" s="40">
        <v>79.3774</v>
      </c>
      <c r="J103" s="54"/>
      <c r="K103" s="79">
        <v>65.84</v>
      </c>
      <c r="L103" s="79">
        <v>64.69</v>
      </c>
      <c r="M103" s="79">
        <v>65.84</v>
      </c>
      <c r="N103" s="79">
        <v>65.81</v>
      </c>
      <c r="O103" s="80">
        <f t="shared" si="30"/>
        <v>65.545</v>
      </c>
      <c r="P103" s="80">
        <f t="shared" si="31"/>
        <v>0.5701754116</v>
      </c>
      <c r="Q103" s="43">
        <f t="shared" si="2"/>
        <v>0.2850877058</v>
      </c>
      <c r="R103" s="43">
        <f t="shared" si="3"/>
        <v>12.30390649</v>
      </c>
      <c r="V103" s="48"/>
      <c r="W103" s="83">
        <v>22.71</v>
      </c>
      <c r="X103" s="83">
        <v>23.28</v>
      </c>
      <c r="Y103" s="83">
        <v>22.71</v>
      </c>
      <c r="Z103" s="83">
        <v>22.9</v>
      </c>
      <c r="AA103" s="84">
        <f t="shared" si="26"/>
        <v>22.9</v>
      </c>
      <c r="AB103" s="48"/>
      <c r="AC103" s="83">
        <v>0.3374</v>
      </c>
      <c r="AD103" s="83">
        <v>0.3416</v>
      </c>
      <c r="AE103" s="83">
        <v>0.3374</v>
      </c>
      <c r="AF103" s="83">
        <v>0.3375</v>
      </c>
      <c r="AG103" s="84">
        <f t="shared" si="27"/>
        <v>0.338475</v>
      </c>
      <c r="AH103" s="48"/>
      <c r="AI103" s="83">
        <v>0.6671</v>
      </c>
      <c r="AJ103" s="83">
        <v>0.696</v>
      </c>
      <c r="AK103" s="83">
        <v>0.6671</v>
      </c>
      <c r="AL103" s="83">
        <v>0.6729</v>
      </c>
      <c r="AM103" s="84">
        <f t="shared" si="28"/>
        <v>0.675775</v>
      </c>
      <c r="AN103" s="54"/>
      <c r="AO103" s="79">
        <v>37.63</v>
      </c>
      <c r="AP103" s="79">
        <v>39.08</v>
      </c>
      <c r="AQ103" s="79">
        <v>37.63</v>
      </c>
      <c r="AR103" s="79">
        <v>38.11</v>
      </c>
      <c r="AS103" s="80">
        <f t="shared" si="29"/>
        <v>38.1125</v>
      </c>
      <c r="AV103" s="2"/>
    </row>
    <row r="104">
      <c r="F104" s="37">
        <v>2.0</v>
      </c>
      <c r="I104" s="40">
        <v>80.0024</v>
      </c>
      <c r="J104" s="54"/>
      <c r="K104" s="79">
        <v>63.81</v>
      </c>
      <c r="L104" s="79">
        <v>63.49</v>
      </c>
      <c r="M104" s="79">
        <v>63.69</v>
      </c>
      <c r="N104" s="79">
        <v>63.81</v>
      </c>
      <c r="O104" s="80">
        <f t="shared" si="30"/>
        <v>63.7</v>
      </c>
      <c r="P104" s="80">
        <f t="shared" si="31"/>
        <v>0.1509966887</v>
      </c>
      <c r="Q104" s="43">
        <f t="shared" si="2"/>
        <v>0.07549834435</v>
      </c>
      <c r="R104" s="43">
        <f t="shared" si="3"/>
        <v>175.4385965</v>
      </c>
      <c r="V104" s="48"/>
      <c r="W104" s="83">
        <v>22.3</v>
      </c>
      <c r="X104" s="83">
        <v>22.49</v>
      </c>
      <c r="Y104" s="83">
        <v>21.89</v>
      </c>
      <c r="Z104" s="83">
        <v>22.3</v>
      </c>
      <c r="AA104" s="84">
        <f t="shared" si="26"/>
        <v>22.245</v>
      </c>
      <c r="AB104" s="48"/>
      <c r="AC104" s="83">
        <v>0.3405</v>
      </c>
      <c r="AD104" s="83">
        <v>0.3416</v>
      </c>
      <c r="AE104" s="83">
        <v>0.3409</v>
      </c>
      <c r="AF104" s="83">
        <v>0.3405</v>
      </c>
      <c r="AG104" s="84">
        <f t="shared" si="27"/>
        <v>0.340875</v>
      </c>
      <c r="AH104" s="48"/>
      <c r="AI104" s="83">
        <v>0.6757</v>
      </c>
      <c r="AJ104" s="83">
        <v>0.685</v>
      </c>
      <c r="AK104" s="83">
        <v>0.6646</v>
      </c>
      <c r="AL104" s="83">
        <v>0.6757</v>
      </c>
      <c r="AM104" s="84">
        <f t="shared" si="28"/>
        <v>0.67525</v>
      </c>
      <c r="AN104" s="54"/>
      <c r="AO104" s="79">
        <v>37.45</v>
      </c>
      <c r="AP104" s="79">
        <v>37.95</v>
      </c>
      <c r="AQ104" s="79">
        <v>36.43</v>
      </c>
      <c r="AR104" s="79">
        <v>37.45</v>
      </c>
      <c r="AS104" s="80">
        <f t="shared" si="29"/>
        <v>37.32</v>
      </c>
      <c r="AV104" s="2"/>
    </row>
    <row r="105">
      <c r="E105" s="37">
        <v>2.0</v>
      </c>
      <c r="F105" s="37">
        <v>1.0</v>
      </c>
      <c r="I105" s="40">
        <v>81.25</v>
      </c>
      <c r="J105" s="54"/>
      <c r="K105" s="79">
        <v>67.21</v>
      </c>
      <c r="L105" s="79">
        <v>66.99</v>
      </c>
      <c r="M105" s="79">
        <v>67.21</v>
      </c>
      <c r="N105" s="79">
        <v>67.22</v>
      </c>
      <c r="O105" s="80">
        <f t="shared" si="30"/>
        <v>67.1575</v>
      </c>
      <c r="P105" s="80">
        <f t="shared" si="31"/>
        <v>0.1117661249</v>
      </c>
      <c r="Q105" s="43">
        <f t="shared" si="2"/>
        <v>0.05588306243</v>
      </c>
      <c r="R105" s="43">
        <f t="shared" si="3"/>
        <v>320.2134757</v>
      </c>
      <c r="V105" s="48"/>
      <c r="W105" s="83">
        <v>24.0</v>
      </c>
      <c r="X105" s="83">
        <v>24.19</v>
      </c>
      <c r="Y105" s="83">
        <v>24.0</v>
      </c>
      <c r="Z105" s="83">
        <v>23.83</v>
      </c>
      <c r="AA105" s="84">
        <f t="shared" si="26"/>
        <v>24.005</v>
      </c>
      <c r="AB105" s="48"/>
      <c r="AC105" s="83">
        <v>0.3388</v>
      </c>
      <c r="AD105" s="83">
        <v>0.3396</v>
      </c>
      <c r="AE105" s="83">
        <v>0.3388</v>
      </c>
      <c r="AF105" s="83">
        <v>0.3388</v>
      </c>
      <c r="AG105" s="84">
        <f t="shared" si="27"/>
        <v>0.339</v>
      </c>
      <c r="AH105" s="48"/>
      <c r="AI105" s="83">
        <v>0.6905</v>
      </c>
      <c r="AJ105" s="83">
        <v>0.6983</v>
      </c>
      <c r="AK105" s="83">
        <v>0.6905</v>
      </c>
      <c r="AL105" s="83">
        <v>0.6854</v>
      </c>
      <c r="AM105" s="84">
        <f t="shared" si="28"/>
        <v>0.691175</v>
      </c>
      <c r="AN105" s="54"/>
      <c r="AO105" s="79">
        <v>39.56</v>
      </c>
      <c r="AP105" s="79">
        <v>40.05</v>
      </c>
      <c r="AQ105" s="79">
        <v>39.56</v>
      </c>
      <c r="AR105" s="79">
        <v>39.12</v>
      </c>
      <c r="AS105" s="80">
        <f t="shared" si="29"/>
        <v>39.5725</v>
      </c>
      <c r="AV105" s="2"/>
    </row>
    <row r="106">
      <c r="F106" s="37">
        <v>2.0</v>
      </c>
      <c r="I106" s="40">
        <v>81.2524</v>
      </c>
      <c r="J106" s="54"/>
      <c r="K106" s="79">
        <v>67.52</v>
      </c>
      <c r="L106" s="79">
        <v>67.19</v>
      </c>
      <c r="M106" s="79">
        <v>67.55</v>
      </c>
      <c r="N106" s="79">
        <v>67.19</v>
      </c>
      <c r="O106" s="80">
        <f t="shared" si="30"/>
        <v>67.3625</v>
      </c>
      <c r="P106" s="80">
        <f t="shared" si="31"/>
        <v>0.1995620204</v>
      </c>
      <c r="Q106" s="43">
        <f t="shared" si="2"/>
        <v>0.09978101022</v>
      </c>
      <c r="R106" s="43">
        <f t="shared" si="3"/>
        <v>100.4394225</v>
      </c>
      <c r="V106" s="48"/>
      <c r="W106" s="83">
        <v>23.71</v>
      </c>
      <c r="X106" s="83">
        <v>24.27</v>
      </c>
      <c r="Y106" s="83">
        <v>24.08</v>
      </c>
      <c r="Z106" s="83">
        <v>24.27</v>
      </c>
      <c r="AA106" s="84">
        <f t="shared" si="26"/>
        <v>24.0825</v>
      </c>
      <c r="AB106" s="48"/>
      <c r="AC106" s="83">
        <v>0.3377</v>
      </c>
      <c r="AD106" s="83">
        <v>0.3388</v>
      </c>
      <c r="AE106" s="83">
        <v>0.3376</v>
      </c>
      <c r="AF106" s="83">
        <v>0.3388</v>
      </c>
      <c r="AG106" s="84">
        <f t="shared" si="27"/>
        <v>0.338225</v>
      </c>
      <c r="AH106" s="48"/>
      <c r="AI106" s="83">
        <v>0.6791</v>
      </c>
      <c r="AJ106" s="83">
        <v>0.6984</v>
      </c>
      <c r="AK106" s="83">
        <v>0.6894</v>
      </c>
      <c r="AL106" s="83">
        <v>0.6984</v>
      </c>
      <c r="AM106" s="84">
        <f t="shared" si="28"/>
        <v>0.691325</v>
      </c>
      <c r="AN106" s="54"/>
      <c r="AO106" s="79">
        <v>38.83</v>
      </c>
      <c r="AP106" s="79">
        <v>40.27</v>
      </c>
      <c r="AQ106" s="79">
        <v>39.79</v>
      </c>
      <c r="AR106" s="79">
        <v>40.27</v>
      </c>
      <c r="AS106" s="80">
        <f t="shared" si="29"/>
        <v>39.79</v>
      </c>
      <c r="AV106" s="2"/>
    </row>
    <row r="107">
      <c r="E107" s="37">
        <v>3.0</v>
      </c>
      <c r="F107" s="37">
        <v>1.0</v>
      </c>
      <c r="I107" s="40">
        <v>80.0</v>
      </c>
      <c r="J107" s="54"/>
      <c r="K107" s="79">
        <v>69.5</v>
      </c>
      <c r="L107" s="79">
        <v>69.29</v>
      </c>
      <c r="M107" s="79">
        <v>69.41</v>
      </c>
      <c r="N107" s="79">
        <v>69.36</v>
      </c>
      <c r="O107" s="80">
        <f t="shared" si="30"/>
        <v>69.39</v>
      </c>
      <c r="P107" s="80">
        <f t="shared" si="31"/>
        <v>0.08831760866</v>
      </c>
      <c r="Q107" s="43">
        <f t="shared" si="2"/>
        <v>0.04415880433</v>
      </c>
      <c r="R107" s="43">
        <f t="shared" si="3"/>
        <v>512.8205128</v>
      </c>
      <c r="V107" s="48"/>
      <c r="W107" s="83">
        <v>27.86</v>
      </c>
      <c r="X107" s="83">
        <v>27.24</v>
      </c>
      <c r="Y107" s="83">
        <v>27.65</v>
      </c>
      <c r="Z107" s="83">
        <v>27.43</v>
      </c>
      <c r="AA107" s="84">
        <f t="shared" si="26"/>
        <v>27.545</v>
      </c>
      <c r="AB107" s="48"/>
      <c r="AC107" s="83">
        <v>0.3496</v>
      </c>
      <c r="AD107" s="83">
        <v>0.3504</v>
      </c>
      <c r="AE107" s="83">
        <v>0.3499</v>
      </c>
      <c r="AF107" s="83">
        <v>0.3501</v>
      </c>
      <c r="AG107" s="84">
        <f t="shared" si="27"/>
        <v>0.35</v>
      </c>
      <c r="AH107" s="48"/>
      <c r="AI107" s="83">
        <v>0.775</v>
      </c>
      <c r="AJ107" s="83">
        <v>0.7602</v>
      </c>
      <c r="AK107" s="83">
        <v>0.7702</v>
      </c>
      <c r="AL107" s="83">
        <v>0.7647</v>
      </c>
      <c r="AM107" s="84">
        <f t="shared" si="28"/>
        <v>0.767525</v>
      </c>
      <c r="AN107" s="54"/>
      <c r="AO107" s="79">
        <v>44.76</v>
      </c>
      <c r="AP107" s="79">
        <v>43.26</v>
      </c>
      <c r="AQ107" s="79">
        <v>44.25</v>
      </c>
      <c r="AR107" s="79">
        <v>43.72</v>
      </c>
      <c r="AS107" s="80">
        <f t="shared" si="29"/>
        <v>43.9975</v>
      </c>
      <c r="AV107" s="2"/>
    </row>
    <row r="108">
      <c r="F108" s="37">
        <v>2.0</v>
      </c>
      <c r="I108" s="40">
        <v>80.0</v>
      </c>
      <c r="J108" s="54"/>
      <c r="K108" s="79">
        <v>69.28</v>
      </c>
      <c r="L108" s="79">
        <v>69.28</v>
      </c>
      <c r="M108" s="79">
        <v>69.18</v>
      </c>
      <c r="N108" s="79">
        <v>69.38</v>
      </c>
      <c r="O108" s="80">
        <f t="shared" si="30"/>
        <v>69.28</v>
      </c>
      <c r="P108" s="80">
        <f t="shared" si="31"/>
        <v>0.08164965809</v>
      </c>
      <c r="Q108" s="43">
        <f t="shared" si="2"/>
        <v>0.04082482905</v>
      </c>
      <c r="R108" s="43">
        <f t="shared" si="3"/>
        <v>600</v>
      </c>
      <c r="V108" s="48"/>
      <c r="W108" s="83">
        <v>27.4</v>
      </c>
      <c r="X108" s="83">
        <v>27.4</v>
      </c>
      <c r="Y108" s="83">
        <v>27.2</v>
      </c>
      <c r="Z108" s="83">
        <v>27.62</v>
      </c>
      <c r="AA108" s="84">
        <f t="shared" si="26"/>
        <v>27.405</v>
      </c>
      <c r="AB108" s="48"/>
      <c r="AC108" s="83">
        <v>0.3503</v>
      </c>
      <c r="AD108" s="83">
        <v>0.3503</v>
      </c>
      <c r="AE108" s="83">
        <v>0.3506</v>
      </c>
      <c r="AF108" s="83">
        <v>0.35</v>
      </c>
      <c r="AG108" s="84">
        <f t="shared" si="27"/>
        <v>0.3503</v>
      </c>
      <c r="AH108" s="48"/>
      <c r="AI108" s="83">
        <v>0.7648</v>
      </c>
      <c r="AJ108" s="83">
        <v>0.7648</v>
      </c>
      <c r="AK108" s="83">
        <v>0.7603</v>
      </c>
      <c r="AL108" s="83">
        <v>0.7697</v>
      </c>
      <c r="AM108" s="84">
        <f t="shared" si="28"/>
        <v>0.7649</v>
      </c>
      <c r="AN108" s="29"/>
      <c r="AO108" s="106">
        <v>43.66</v>
      </c>
      <c r="AP108" s="106">
        <v>43.66</v>
      </c>
      <c r="AQ108" s="106">
        <v>43.19</v>
      </c>
      <c r="AR108" s="106">
        <v>44.19</v>
      </c>
      <c r="AS108" s="80">
        <f t="shared" si="29"/>
        <v>43.675</v>
      </c>
      <c r="AV108" s="2"/>
    </row>
    <row r="109">
      <c r="J109" s="1"/>
      <c r="O109" s="80"/>
      <c r="Q109" s="43"/>
      <c r="R109" s="43"/>
      <c r="V109" s="1"/>
      <c r="AB109" s="1"/>
      <c r="AH109" s="1"/>
      <c r="AN109" s="1"/>
      <c r="AV109" s="2"/>
    </row>
    <row r="110">
      <c r="J110" s="1"/>
      <c r="V110" s="1"/>
      <c r="AB110" s="1"/>
      <c r="AH110" s="1"/>
      <c r="AN110" s="1"/>
      <c r="AV110" s="2"/>
    </row>
    <row r="111">
      <c r="J111" s="1"/>
      <c r="V111" s="1"/>
      <c r="AB111" s="1"/>
      <c r="AH111" s="1"/>
      <c r="AN111" s="1"/>
      <c r="AV111" s="2"/>
    </row>
    <row r="112">
      <c r="J112" s="1"/>
      <c r="V112" s="1"/>
      <c r="AB112" s="1"/>
      <c r="AH112" s="1"/>
      <c r="AN112" s="1"/>
      <c r="AV112" s="2"/>
    </row>
    <row r="113">
      <c r="J113" s="1"/>
      <c r="V113" s="1"/>
      <c r="AB113" s="1"/>
      <c r="AH113" s="1"/>
      <c r="AN113" s="1"/>
      <c r="AV113" s="2"/>
    </row>
    <row r="114">
      <c r="J114" s="1"/>
      <c r="V114" s="1"/>
      <c r="AB114" s="1"/>
      <c r="AH114" s="1"/>
      <c r="AN114" s="1"/>
      <c r="AV114" s="2"/>
    </row>
    <row r="115">
      <c r="J115" s="1"/>
      <c r="V115" s="1"/>
      <c r="AB115" s="1"/>
      <c r="AH115" s="1"/>
      <c r="AN115" s="1"/>
      <c r="AV115" s="2"/>
    </row>
    <row r="116">
      <c r="J116" s="1"/>
      <c r="V116" s="1"/>
      <c r="AB116" s="1"/>
      <c r="AH116" s="1"/>
      <c r="AN116" s="1"/>
      <c r="AV116" s="2"/>
    </row>
    <row r="117">
      <c r="J117" s="1"/>
      <c r="V117" s="1"/>
      <c r="AB117" s="1"/>
      <c r="AH117" s="1"/>
      <c r="AN117" s="1"/>
      <c r="AV117" s="2"/>
    </row>
    <row r="118">
      <c r="J118" s="1"/>
      <c r="V118" s="1"/>
      <c r="AB118" s="1"/>
      <c r="AH118" s="1"/>
      <c r="AN118" s="1"/>
      <c r="AV118" s="2"/>
    </row>
    <row r="119">
      <c r="J119" s="1"/>
      <c r="V119" s="1"/>
      <c r="AB119" s="1"/>
      <c r="AH119" s="1"/>
      <c r="AN119" s="1"/>
      <c r="AV119" s="2"/>
    </row>
    <row r="120">
      <c r="J120" s="1"/>
      <c r="V120" s="1"/>
      <c r="AB120" s="1"/>
      <c r="AH120" s="1"/>
      <c r="AN120" s="1"/>
      <c r="AV120" s="2"/>
    </row>
    <row r="121">
      <c r="J121" s="1"/>
      <c r="V121" s="1"/>
      <c r="AB121" s="1"/>
      <c r="AH121" s="1"/>
      <c r="AN121" s="1"/>
      <c r="AV121" s="2"/>
    </row>
    <row r="122">
      <c r="J122" s="1"/>
      <c r="V122" s="1"/>
      <c r="AB122" s="1"/>
      <c r="AH122" s="1"/>
      <c r="AN122" s="1"/>
      <c r="AV122" s="2"/>
    </row>
    <row r="123">
      <c r="J123" s="1"/>
      <c r="V123" s="1"/>
      <c r="AB123" s="1"/>
      <c r="AH123" s="1"/>
      <c r="AN123" s="1"/>
      <c r="AV123" s="2"/>
    </row>
    <row r="124">
      <c r="J124" s="1"/>
      <c r="V124" s="1"/>
      <c r="AB124" s="1"/>
      <c r="AH124" s="1"/>
      <c r="AN124" s="1"/>
      <c r="AV124" s="2"/>
    </row>
    <row r="125">
      <c r="J125" s="1"/>
      <c r="V125" s="1"/>
      <c r="AB125" s="1"/>
      <c r="AH125" s="1"/>
      <c r="AN125" s="1"/>
      <c r="AV125" s="2"/>
    </row>
    <row r="126">
      <c r="J126" s="1"/>
      <c r="V126" s="1"/>
      <c r="AB126" s="1"/>
      <c r="AH126" s="1"/>
      <c r="AN126" s="1"/>
      <c r="AV126" s="2"/>
    </row>
    <row r="127">
      <c r="J127" s="1"/>
      <c r="V127" s="1"/>
      <c r="AB127" s="1"/>
      <c r="AH127" s="1"/>
      <c r="AN127" s="1"/>
      <c r="AV127" s="2"/>
    </row>
    <row r="128">
      <c r="J128" s="1"/>
      <c r="V128" s="1"/>
      <c r="AB128" s="1"/>
      <c r="AH128" s="1"/>
      <c r="AN128" s="1"/>
      <c r="AV128" s="2"/>
    </row>
    <row r="129">
      <c r="J129" s="1"/>
      <c r="V129" s="1"/>
      <c r="AB129" s="1"/>
      <c r="AH129" s="1"/>
      <c r="AN129" s="1"/>
      <c r="AV129" s="2"/>
    </row>
    <row r="130">
      <c r="J130" s="1"/>
      <c r="V130" s="1"/>
      <c r="AB130" s="1"/>
      <c r="AH130" s="1"/>
      <c r="AN130" s="1"/>
      <c r="AV130" s="2"/>
    </row>
    <row r="131">
      <c r="J131" s="1"/>
      <c r="V131" s="1"/>
      <c r="AB131" s="1"/>
      <c r="AH131" s="1"/>
      <c r="AN131" s="1"/>
      <c r="AV131" s="2"/>
    </row>
    <row r="132">
      <c r="J132" s="1"/>
      <c r="V132" s="1"/>
      <c r="AB132" s="1"/>
      <c r="AH132" s="1"/>
      <c r="AN132" s="1"/>
      <c r="AV132" s="2"/>
    </row>
    <row r="133">
      <c r="J133" s="1"/>
      <c r="V133" s="1"/>
      <c r="AB133" s="1"/>
      <c r="AH133" s="1"/>
      <c r="AN133" s="1"/>
      <c r="AV133" s="2"/>
    </row>
    <row r="134">
      <c r="J134" s="1"/>
      <c r="V134" s="1"/>
      <c r="AB134" s="1"/>
      <c r="AH134" s="1"/>
      <c r="AN134" s="1"/>
      <c r="AV134" s="2"/>
    </row>
    <row r="135">
      <c r="J135" s="1"/>
      <c r="V135" s="1"/>
      <c r="AB135" s="1"/>
      <c r="AH135" s="1"/>
      <c r="AN135" s="1"/>
      <c r="AV135" s="2"/>
    </row>
    <row r="136">
      <c r="J136" s="1"/>
      <c r="V136" s="1"/>
      <c r="AB136" s="1"/>
      <c r="AH136" s="1"/>
      <c r="AN136" s="1"/>
      <c r="AV136" s="2"/>
    </row>
    <row r="137">
      <c r="J137" s="1"/>
      <c r="V137" s="1"/>
      <c r="AB137" s="1"/>
      <c r="AH137" s="1"/>
      <c r="AN137" s="1"/>
      <c r="AV137" s="2"/>
    </row>
    <row r="138">
      <c r="J138" s="1"/>
      <c r="V138" s="1"/>
      <c r="AB138" s="1"/>
      <c r="AH138" s="1"/>
      <c r="AN138" s="1"/>
      <c r="AV138" s="2"/>
    </row>
    <row r="139">
      <c r="J139" s="1"/>
      <c r="V139" s="1"/>
      <c r="AB139" s="1"/>
      <c r="AH139" s="1"/>
      <c r="AN139" s="1"/>
      <c r="AV139" s="2"/>
    </row>
    <row r="140">
      <c r="J140" s="1"/>
      <c r="V140" s="1"/>
      <c r="AB140" s="1"/>
      <c r="AH140" s="1"/>
      <c r="AN140" s="1"/>
      <c r="AV140" s="2"/>
    </row>
    <row r="141">
      <c r="J141" s="1"/>
      <c r="V141" s="1"/>
      <c r="AB141" s="1"/>
      <c r="AH141" s="1"/>
      <c r="AN141" s="1"/>
      <c r="AV141" s="2"/>
    </row>
    <row r="142">
      <c r="J142" s="1"/>
      <c r="V142" s="1"/>
      <c r="AB142" s="1"/>
      <c r="AH142" s="1"/>
      <c r="AN142" s="1"/>
      <c r="AV142" s="2"/>
    </row>
    <row r="143">
      <c r="J143" s="1"/>
      <c r="V143" s="1"/>
      <c r="AB143" s="1"/>
      <c r="AH143" s="1"/>
      <c r="AN143" s="1"/>
      <c r="AV143" s="2"/>
    </row>
    <row r="144">
      <c r="J144" s="1"/>
      <c r="V144" s="1"/>
      <c r="AB144" s="1"/>
      <c r="AH144" s="1"/>
      <c r="AN144" s="1"/>
      <c r="AV144" s="2"/>
    </row>
    <row r="145">
      <c r="J145" s="1"/>
      <c r="V145" s="1"/>
      <c r="AB145" s="1"/>
      <c r="AH145" s="1"/>
      <c r="AN145" s="1"/>
      <c r="AV145" s="2"/>
    </row>
    <row r="146">
      <c r="J146" s="1"/>
      <c r="V146" s="1"/>
      <c r="AB146" s="1"/>
      <c r="AH146" s="1"/>
      <c r="AN146" s="1"/>
      <c r="AV146" s="2"/>
    </row>
    <row r="147">
      <c r="J147" s="1"/>
      <c r="V147" s="1"/>
      <c r="AB147" s="1"/>
      <c r="AH147" s="1"/>
      <c r="AN147" s="1"/>
      <c r="AV147" s="2"/>
    </row>
    <row r="148">
      <c r="J148" s="1"/>
      <c r="V148" s="1"/>
      <c r="AB148" s="1"/>
      <c r="AH148" s="1"/>
      <c r="AN148" s="1"/>
      <c r="AV148" s="2"/>
    </row>
    <row r="149">
      <c r="J149" s="1"/>
      <c r="V149" s="1"/>
      <c r="AB149" s="1"/>
      <c r="AH149" s="1"/>
      <c r="AN149" s="1"/>
      <c r="AV149" s="2"/>
    </row>
    <row r="150">
      <c r="J150" s="1"/>
      <c r="V150" s="1"/>
      <c r="AB150" s="1"/>
      <c r="AH150" s="1"/>
      <c r="AN150" s="1"/>
      <c r="AV150" s="2"/>
    </row>
    <row r="151">
      <c r="J151" s="1"/>
      <c r="V151" s="1"/>
      <c r="AB151" s="1"/>
      <c r="AH151" s="1"/>
      <c r="AN151" s="1"/>
      <c r="AV151" s="2"/>
    </row>
    <row r="152">
      <c r="J152" s="1"/>
      <c r="V152" s="1"/>
      <c r="AB152" s="1"/>
      <c r="AH152" s="1"/>
      <c r="AN152" s="1"/>
      <c r="AV152" s="2"/>
    </row>
    <row r="153">
      <c r="J153" s="1"/>
      <c r="V153" s="1"/>
      <c r="AB153" s="1"/>
      <c r="AH153" s="1"/>
      <c r="AN153" s="1"/>
      <c r="AV153" s="2"/>
    </row>
    <row r="154">
      <c r="J154" s="1"/>
      <c r="V154" s="1"/>
      <c r="AB154" s="1"/>
      <c r="AH154" s="1"/>
      <c r="AN154" s="1"/>
      <c r="AV154" s="2"/>
    </row>
    <row r="155">
      <c r="J155" s="1"/>
      <c r="V155" s="1"/>
      <c r="AB155" s="1"/>
      <c r="AH155" s="1"/>
      <c r="AN155" s="1"/>
      <c r="AV155" s="2"/>
    </row>
    <row r="156">
      <c r="J156" s="1"/>
      <c r="V156" s="1"/>
      <c r="AB156" s="1"/>
      <c r="AH156" s="1"/>
      <c r="AN156" s="1"/>
      <c r="AV156" s="2"/>
    </row>
    <row r="157">
      <c r="J157" s="1"/>
      <c r="V157" s="1"/>
      <c r="AB157" s="1"/>
      <c r="AH157" s="1"/>
      <c r="AN157" s="1"/>
      <c r="AV157" s="2"/>
    </row>
    <row r="158">
      <c r="J158" s="1"/>
      <c r="V158" s="1"/>
      <c r="AB158" s="1"/>
      <c r="AH158" s="1"/>
      <c r="AN158" s="1"/>
      <c r="AV158" s="2"/>
    </row>
    <row r="159">
      <c r="J159" s="1"/>
      <c r="V159" s="1"/>
      <c r="AB159" s="1"/>
      <c r="AH159" s="1"/>
      <c r="AN159" s="1"/>
      <c r="AV159" s="2"/>
    </row>
    <row r="160">
      <c r="J160" s="1"/>
      <c r="V160" s="1"/>
      <c r="AB160" s="1"/>
      <c r="AH160" s="1"/>
      <c r="AN160" s="1"/>
      <c r="AV160" s="2"/>
    </row>
    <row r="161">
      <c r="J161" s="1"/>
      <c r="V161" s="1"/>
      <c r="AB161" s="1"/>
      <c r="AH161" s="1"/>
      <c r="AN161" s="1"/>
      <c r="AV161" s="2"/>
    </row>
    <row r="162">
      <c r="J162" s="1"/>
      <c r="V162" s="1"/>
      <c r="AB162" s="1"/>
      <c r="AH162" s="1"/>
      <c r="AN162" s="1"/>
      <c r="AV162" s="2"/>
    </row>
    <row r="163">
      <c r="J163" s="1"/>
      <c r="V163" s="1"/>
      <c r="AB163" s="1"/>
      <c r="AH163" s="1"/>
      <c r="AN163" s="1"/>
      <c r="AV163" s="2"/>
    </row>
    <row r="164">
      <c r="J164" s="1"/>
      <c r="V164" s="1"/>
      <c r="AB164" s="1"/>
      <c r="AH164" s="1"/>
      <c r="AN164" s="1"/>
      <c r="AV164" s="2"/>
    </row>
    <row r="165">
      <c r="J165" s="1"/>
      <c r="V165" s="1"/>
      <c r="AB165" s="1"/>
      <c r="AH165" s="1"/>
      <c r="AN165" s="1"/>
      <c r="AV165" s="2"/>
    </row>
    <row r="166">
      <c r="J166" s="1"/>
      <c r="V166" s="1"/>
      <c r="AB166" s="1"/>
      <c r="AH166" s="1"/>
      <c r="AN166" s="1"/>
      <c r="AV166" s="2"/>
    </row>
    <row r="167">
      <c r="J167" s="1"/>
      <c r="V167" s="1"/>
      <c r="AB167" s="1"/>
      <c r="AH167" s="1"/>
      <c r="AN167" s="1"/>
      <c r="AV167" s="2"/>
    </row>
    <row r="168">
      <c r="J168" s="1"/>
      <c r="V168" s="1"/>
      <c r="AB168" s="1"/>
      <c r="AH168" s="1"/>
      <c r="AN168" s="1"/>
      <c r="AV168" s="2"/>
    </row>
    <row r="169">
      <c r="J169" s="1"/>
      <c r="V169" s="1"/>
      <c r="AB169" s="1"/>
      <c r="AH169" s="1"/>
      <c r="AN169" s="1"/>
      <c r="AV169" s="2"/>
    </row>
    <row r="170">
      <c r="J170" s="1"/>
      <c r="V170" s="1"/>
      <c r="AB170" s="1"/>
      <c r="AH170" s="1"/>
      <c r="AN170" s="1"/>
      <c r="AV170" s="2"/>
    </row>
    <row r="171">
      <c r="J171" s="1"/>
      <c r="V171" s="1"/>
      <c r="AB171" s="1"/>
      <c r="AH171" s="1"/>
      <c r="AN171" s="1"/>
      <c r="AV171" s="2"/>
    </row>
    <row r="172">
      <c r="J172" s="1"/>
      <c r="V172" s="1"/>
      <c r="AB172" s="1"/>
      <c r="AH172" s="1"/>
      <c r="AN172" s="1"/>
      <c r="AV172" s="2"/>
    </row>
    <row r="173">
      <c r="J173" s="1"/>
      <c r="V173" s="1"/>
      <c r="AB173" s="1"/>
      <c r="AH173" s="1"/>
      <c r="AN173" s="1"/>
      <c r="AV173" s="2"/>
    </row>
    <row r="174">
      <c r="J174" s="1"/>
      <c r="V174" s="1"/>
      <c r="AB174" s="1"/>
      <c r="AH174" s="1"/>
      <c r="AN174" s="1"/>
      <c r="AV174" s="2"/>
    </row>
    <row r="175">
      <c r="J175" s="1"/>
      <c r="V175" s="1"/>
      <c r="AB175" s="1"/>
      <c r="AH175" s="1"/>
      <c r="AN175" s="1"/>
      <c r="AV175" s="2"/>
    </row>
    <row r="176">
      <c r="J176" s="1"/>
      <c r="V176" s="1"/>
      <c r="AB176" s="1"/>
      <c r="AH176" s="1"/>
      <c r="AN176" s="1"/>
      <c r="AV176" s="2"/>
    </row>
    <row r="177">
      <c r="J177" s="1"/>
      <c r="V177" s="1"/>
      <c r="AB177" s="1"/>
      <c r="AH177" s="1"/>
      <c r="AN177" s="1"/>
      <c r="AV177" s="2"/>
    </row>
    <row r="178">
      <c r="J178" s="1"/>
      <c r="V178" s="1"/>
      <c r="AB178" s="1"/>
      <c r="AH178" s="1"/>
      <c r="AN178" s="1"/>
      <c r="AV178" s="2"/>
    </row>
    <row r="179">
      <c r="J179" s="1"/>
      <c r="V179" s="1"/>
      <c r="AB179" s="1"/>
      <c r="AH179" s="1"/>
      <c r="AN179" s="1"/>
      <c r="AV179" s="2"/>
    </row>
    <row r="180">
      <c r="J180" s="1"/>
      <c r="V180" s="1"/>
      <c r="AB180" s="1"/>
      <c r="AH180" s="1"/>
      <c r="AN180" s="1"/>
      <c r="AV180" s="2"/>
    </row>
    <row r="181">
      <c r="J181" s="1"/>
      <c r="V181" s="1"/>
      <c r="AB181" s="1"/>
      <c r="AH181" s="1"/>
      <c r="AN181" s="1"/>
      <c r="AV181" s="2"/>
    </row>
    <row r="182">
      <c r="J182" s="1"/>
      <c r="V182" s="1"/>
      <c r="AB182" s="1"/>
      <c r="AH182" s="1"/>
      <c r="AN182" s="1"/>
      <c r="AV182" s="2"/>
    </row>
    <row r="183">
      <c r="J183" s="1"/>
      <c r="V183" s="1"/>
      <c r="AB183" s="1"/>
      <c r="AH183" s="1"/>
      <c r="AN183" s="1"/>
      <c r="AV183" s="2"/>
    </row>
    <row r="184">
      <c r="J184" s="1"/>
      <c r="V184" s="1"/>
      <c r="AB184" s="1"/>
      <c r="AH184" s="1"/>
      <c r="AN184" s="1"/>
      <c r="AV184" s="2"/>
    </row>
    <row r="185">
      <c r="J185" s="1"/>
      <c r="V185" s="1"/>
      <c r="AB185" s="1"/>
      <c r="AH185" s="1"/>
      <c r="AN185" s="1"/>
      <c r="AV185" s="2"/>
    </row>
    <row r="186">
      <c r="J186" s="1"/>
      <c r="V186" s="1"/>
      <c r="AB186" s="1"/>
      <c r="AH186" s="1"/>
      <c r="AN186" s="1"/>
      <c r="AV186" s="2"/>
    </row>
    <row r="187">
      <c r="J187" s="1"/>
      <c r="V187" s="1"/>
      <c r="AB187" s="1"/>
      <c r="AH187" s="1"/>
      <c r="AN187" s="1"/>
      <c r="AV187" s="2"/>
    </row>
    <row r="188">
      <c r="J188" s="1"/>
      <c r="V188" s="1"/>
      <c r="AB188" s="1"/>
      <c r="AH188" s="1"/>
      <c r="AN188" s="1"/>
      <c r="AV188" s="2"/>
    </row>
    <row r="189">
      <c r="J189" s="1"/>
      <c r="V189" s="1"/>
      <c r="AB189" s="1"/>
      <c r="AH189" s="1"/>
      <c r="AN189" s="1"/>
      <c r="AV189" s="2"/>
    </row>
    <row r="190">
      <c r="J190" s="1"/>
      <c r="V190" s="1"/>
      <c r="AB190" s="1"/>
      <c r="AH190" s="1"/>
      <c r="AN190" s="1"/>
      <c r="AV190" s="2"/>
    </row>
    <row r="191">
      <c r="J191" s="1"/>
      <c r="V191" s="1"/>
      <c r="AB191" s="1"/>
      <c r="AH191" s="1"/>
      <c r="AN191" s="1"/>
      <c r="AV191" s="2"/>
    </row>
    <row r="192">
      <c r="J192" s="1"/>
      <c r="V192" s="1"/>
      <c r="AB192" s="1"/>
      <c r="AH192" s="1"/>
      <c r="AN192" s="1"/>
      <c r="AV192" s="2"/>
    </row>
    <row r="193">
      <c r="J193" s="1"/>
      <c r="V193" s="1"/>
      <c r="AB193" s="1"/>
      <c r="AH193" s="1"/>
      <c r="AN193" s="1"/>
      <c r="AV193" s="2"/>
    </row>
    <row r="194">
      <c r="J194" s="1"/>
      <c r="V194" s="1"/>
      <c r="AB194" s="1"/>
      <c r="AH194" s="1"/>
      <c r="AN194" s="1"/>
      <c r="AV194" s="2"/>
    </row>
    <row r="195">
      <c r="J195" s="1"/>
      <c r="V195" s="1"/>
      <c r="AB195" s="1"/>
      <c r="AH195" s="1"/>
      <c r="AN195" s="1"/>
      <c r="AV195" s="2"/>
    </row>
    <row r="196">
      <c r="J196" s="1"/>
      <c r="V196" s="1"/>
      <c r="AB196" s="1"/>
      <c r="AH196" s="1"/>
      <c r="AN196" s="1"/>
      <c r="AV196" s="2"/>
    </row>
    <row r="197">
      <c r="J197" s="1"/>
      <c r="V197" s="1"/>
      <c r="AB197" s="1"/>
      <c r="AH197" s="1"/>
      <c r="AN197" s="1"/>
      <c r="AV197" s="2"/>
    </row>
    <row r="198">
      <c r="J198" s="1"/>
      <c r="V198" s="1"/>
      <c r="AB198" s="1"/>
      <c r="AH198" s="1"/>
      <c r="AN198" s="1"/>
      <c r="AV198" s="2"/>
    </row>
    <row r="199">
      <c r="J199" s="1"/>
      <c r="V199" s="1"/>
      <c r="AB199" s="1"/>
      <c r="AH199" s="1"/>
      <c r="AN199" s="1"/>
      <c r="AV199" s="2"/>
    </row>
    <row r="200">
      <c r="J200" s="1"/>
      <c r="V200" s="1"/>
      <c r="AB200" s="1"/>
      <c r="AH200" s="1"/>
      <c r="AN200" s="1"/>
      <c r="AV200" s="2"/>
    </row>
    <row r="201">
      <c r="J201" s="1"/>
      <c r="V201" s="1"/>
      <c r="AB201" s="1"/>
      <c r="AH201" s="1"/>
      <c r="AN201" s="1"/>
      <c r="AV201" s="2"/>
    </row>
    <row r="202">
      <c r="J202" s="1"/>
      <c r="V202" s="1"/>
      <c r="AB202" s="1"/>
      <c r="AH202" s="1"/>
      <c r="AN202" s="1"/>
      <c r="AV202" s="2"/>
    </row>
    <row r="203">
      <c r="J203" s="1"/>
      <c r="V203" s="1"/>
      <c r="AB203" s="1"/>
      <c r="AH203" s="1"/>
      <c r="AN203" s="1"/>
      <c r="AV203" s="2"/>
    </row>
    <row r="204">
      <c r="J204" s="1"/>
      <c r="V204" s="1"/>
      <c r="AB204" s="1"/>
      <c r="AH204" s="1"/>
      <c r="AN204" s="1"/>
      <c r="AV204" s="2"/>
    </row>
    <row r="205">
      <c r="J205" s="1"/>
      <c r="V205" s="1"/>
      <c r="AB205" s="1"/>
      <c r="AH205" s="1"/>
      <c r="AN205" s="1"/>
      <c r="AV205" s="2"/>
    </row>
    <row r="206">
      <c r="J206" s="1"/>
      <c r="V206" s="1"/>
      <c r="AB206" s="1"/>
      <c r="AH206" s="1"/>
      <c r="AN206" s="1"/>
      <c r="AV206" s="2"/>
    </row>
    <row r="207">
      <c r="J207" s="1"/>
      <c r="V207" s="1"/>
      <c r="AB207" s="1"/>
      <c r="AH207" s="1"/>
      <c r="AN207" s="1"/>
      <c r="AV207" s="2"/>
    </row>
    <row r="208">
      <c r="J208" s="1"/>
      <c r="V208" s="1"/>
      <c r="AB208" s="1"/>
      <c r="AH208" s="1"/>
      <c r="AN208" s="1"/>
      <c r="AV208" s="2"/>
    </row>
    <row r="209">
      <c r="J209" s="1"/>
      <c r="V209" s="1"/>
      <c r="AB209" s="1"/>
      <c r="AH209" s="1"/>
      <c r="AN209" s="1"/>
      <c r="AV209" s="2"/>
    </row>
    <row r="210">
      <c r="J210" s="1"/>
      <c r="V210" s="1"/>
      <c r="AB210" s="1"/>
      <c r="AH210" s="1"/>
      <c r="AN210" s="1"/>
      <c r="AV210" s="2"/>
    </row>
    <row r="211">
      <c r="J211" s="1"/>
      <c r="V211" s="1"/>
      <c r="AB211" s="1"/>
      <c r="AH211" s="1"/>
      <c r="AN211" s="1"/>
      <c r="AV211" s="2"/>
    </row>
    <row r="212">
      <c r="J212" s="1"/>
      <c r="V212" s="1"/>
      <c r="AB212" s="1"/>
      <c r="AH212" s="1"/>
      <c r="AN212" s="1"/>
      <c r="AV212" s="2"/>
    </row>
    <row r="213">
      <c r="J213" s="1"/>
      <c r="V213" s="1"/>
      <c r="AB213" s="1"/>
      <c r="AH213" s="1"/>
      <c r="AN213" s="1"/>
      <c r="AV213" s="2"/>
    </row>
    <row r="214">
      <c r="J214" s="1"/>
      <c r="V214" s="1"/>
      <c r="AB214" s="1"/>
      <c r="AH214" s="1"/>
      <c r="AN214" s="1"/>
      <c r="AV214" s="2"/>
    </row>
    <row r="215">
      <c r="J215" s="1"/>
      <c r="V215" s="1"/>
      <c r="AB215" s="1"/>
      <c r="AH215" s="1"/>
      <c r="AN215" s="1"/>
      <c r="AV215" s="2"/>
    </row>
    <row r="216">
      <c r="J216" s="1"/>
      <c r="V216" s="1"/>
      <c r="AB216" s="1"/>
      <c r="AH216" s="1"/>
      <c r="AN216" s="1"/>
      <c r="AV216" s="2"/>
    </row>
    <row r="217">
      <c r="J217" s="1"/>
      <c r="V217" s="1"/>
      <c r="AB217" s="1"/>
      <c r="AH217" s="1"/>
      <c r="AN217" s="1"/>
      <c r="AV217" s="2"/>
    </row>
    <row r="218">
      <c r="J218" s="1"/>
      <c r="V218" s="1"/>
      <c r="AB218" s="1"/>
      <c r="AH218" s="1"/>
      <c r="AN218" s="1"/>
      <c r="AV218" s="2"/>
    </row>
    <row r="219">
      <c r="J219" s="1"/>
      <c r="V219" s="1"/>
      <c r="AB219" s="1"/>
      <c r="AH219" s="1"/>
      <c r="AN219" s="1"/>
      <c r="AV219" s="2"/>
    </row>
    <row r="220">
      <c r="J220" s="1"/>
      <c r="V220" s="1"/>
      <c r="AB220" s="1"/>
      <c r="AH220" s="1"/>
      <c r="AN220" s="1"/>
      <c r="AV220" s="2"/>
    </row>
    <row r="221">
      <c r="J221" s="1"/>
      <c r="V221" s="1"/>
      <c r="AB221" s="1"/>
      <c r="AH221" s="1"/>
      <c r="AN221" s="1"/>
      <c r="AV221" s="2"/>
    </row>
    <row r="222">
      <c r="J222" s="1"/>
      <c r="V222" s="1"/>
      <c r="AB222" s="1"/>
      <c r="AH222" s="1"/>
      <c r="AN222" s="1"/>
      <c r="AV222" s="2"/>
    </row>
    <row r="223">
      <c r="J223" s="1"/>
      <c r="V223" s="1"/>
      <c r="AB223" s="1"/>
      <c r="AH223" s="1"/>
      <c r="AN223" s="1"/>
      <c r="AV223" s="2"/>
    </row>
    <row r="224">
      <c r="J224" s="1"/>
      <c r="V224" s="1"/>
      <c r="AB224" s="1"/>
      <c r="AH224" s="1"/>
      <c r="AN224" s="1"/>
      <c r="AV224" s="2"/>
    </row>
    <row r="225">
      <c r="J225" s="1"/>
      <c r="V225" s="1"/>
      <c r="AB225" s="1"/>
      <c r="AH225" s="1"/>
      <c r="AN225" s="1"/>
      <c r="AV225" s="2"/>
    </row>
    <row r="226">
      <c r="J226" s="1"/>
      <c r="V226" s="1"/>
      <c r="AB226" s="1"/>
      <c r="AH226" s="1"/>
      <c r="AN226" s="1"/>
      <c r="AV226" s="2"/>
    </row>
    <row r="227">
      <c r="J227" s="1"/>
      <c r="V227" s="1"/>
      <c r="AB227" s="1"/>
      <c r="AH227" s="1"/>
      <c r="AN227" s="1"/>
      <c r="AV227" s="2"/>
    </row>
    <row r="228">
      <c r="J228" s="1"/>
      <c r="V228" s="1"/>
      <c r="AB228" s="1"/>
      <c r="AH228" s="1"/>
      <c r="AN228" s="1"/>
      <c r="AV228" s="2"/>
    </row>
    <row r="229">
      <c r="J229" s="1"/>
      <c r="V229" s="1"/>
      <c r="AB229" s="1"/>
      <c r="AH229" s="1"/>
      <c r="AN229" s="1"/>
      <c r="AV229" s="2"/>
    </row>
    <row r="230">
      <c r="J230" s="1"/>
      <c r="V230" s="1"/>
      <c r="AB230" s="1"/>
      <c r="AH230" s="1"/>
      <c r="AN230" s="1"/>
      <c r="AV230" s="2"/>
    </row>
    <row r="231">
      <c r="J231" s="1"/>
      <c r="V231" s="1"/>
      <c r="AB231" s="1"/>
      <c r="AH231" s="1"/>
      <c r="AN231" s="1"/>
      <c r="AV231" s="2"/>
    </row>
    <row r="232">
      <c r="J232" s="1"/>
      <c r="V232" s="1"/>
      <c r="AB232" s="1"/>
      <c r="AH232" s="1"/>
      <c r="AN232" s="1"/>
      <c r="AV232" s="2"/>
    </row>
    <row r="233">
      <c r="J233" s="1"/>
      <c r="V233" s="1"/>
      <c r="AB233" s="1"/>
      <c r="AH233" s="1"/>
      <c r="AN233" s="1"/>
      <c r="AV233" s="2"/>
    </row>
    <row r="234">
      <c r="J234" s="1"/>
      <c r="V234" s="1"/>
      <c r="AB234" s="1"/>
      <c r="AH234" s="1"/>
      <c r="AN234" s="1"/>
      <c r="AV234" s="2"/>
    </row>
    <row r="235">
      <c r="J235" s="1"/>
      <c r="V235" s="1"/>
      <c r="AB235" s="1"/>
      <c r="AH235" s="1"/>
      <c r="AN235" s="1"/>
      <c r="AV235" s="2"/>
    </row>
    <row r="236">
      <c r="J236" s="1"/>
      <c r="V236" s="1"/>
      <c r="AB236" s="1"/>
      <c r="AH236" s="1"/>
      <c r="AN236" s="1"/>
      <c r="AV236" s="2"/>
    </row>
    <row r="237">
      <c r="J237" s="1"/>
      <c r="V237" s="1"/>
      <c r="AB237" s="1"/>
      <c r="AH237" s="1"/>
      <c r="AN237" s="1"/>
      <c r="AV237" s="2"/>
    </row>
    <row r="238">
      <c r="J238" s="1"/>
      <c r="V238" s="1"/>
      <c r="AB238" s="1"/>
      <c r="AH238" s="1"/>
      <c r="AN238" s="1"/>
      <c r="AV238" s="2"/>
    </row>
    <row r="239">
      <c r="J239" s="1"/>
      <c r="V239" s="1"/>
      <c r="AB239" s="1"/>
      <c r="AH239" s="1"/>
      <c r="AN239" s="1"/>
      <c r="AV239" s="2"/>
    </row>
    <row r="240">
      <c r="J240" s="1"/>
      <c r="V240" s="1"/>
      <c r="AB240" s="1"/>
      <c r="AH240" s="1"/>
      <c r="AN240" s="1"/>
      <c r="AV240" s="2"/>
    </row>
    <row r="241">
      <c r="J241" s="1"/>
      <c r="V241" s="1"/>
      <c r="AB241" s="1"/>
      <c r="AH241" s="1"/>
      <c r="AN241" s="1"/>
      <c r="AV241" s="2"/>
    </row>
    <row r="242">
      <c r="J242" s="1"/>
      <c r="V242" s="1"/>
      <c r="AB242" s="1"/>
      <c r="AH242" s="1"/>
      <c r="AN242" s="1"/>
      <c r="AV242" s="2"/>
    </row>
    <row r="243">
      <c r="J243" s="1"/>
      <c r="V243" s="1"/>
      <c r="AB243" s="1"/>
      <c r="AH243" s="1"/>
      <c r="AN243" s="1"/>
      <c r="AV243" s="2"/>
    </row>
    <row r="244">
      <c r="J244" s="1"/>
      <c r="V244" s="1"/>
      <c r="AB244" s="1"/>
      <c r="AH244" s="1"/>
      <c r="AN244" s="1"/>
      <c r="AV244" s="2"/>
    </row>
    <row r="245">
      <c r="J245" s="1"/>
      <c r="V245" s="1"/>
      <c r="AB245" s="1"/>
      <c r="AH245" s="1"/>
      <c r="AN245" s="1"/>
      <c r="AV245" s="2"/>
    </row>
    <row r="246">
      <c r="J246" s="1"/>
      <c r="V246" s="1"/>
      <c r="AB246" s="1"/>
      <c r="AH246" s="1"/>
      <c r="AN246" s="1"/>
      <c r="AV246" s="2"/>
    </row>
    <row r="247">
      <c r="J247" s="1"/>
      <c r="V247" s="1"/>
      <c r="AB247" s="1"/>
      <c r="AH247" s="1"/>
      <c r="AN247" s="1"/>
      <c r="AV247" s="2"/>
    </row>
    <row r="248">
      <c r="J248" s="1"/>
      <c r="V248" s="1"/>
      <c r="AB248" s="1"/>
      <c r="AH248" s="1"/>
      <c r="AN248" s="1"/>
      <c r="AV248" s="2"/>
    </row>
    <row r="249">
      <c r="J249" s="1"/>
      <c r="V249" s="1"/>
      <c r="AB249" s="1"/>
      <c r="AH249" s="1"/>
      <c r="AN249" s="1"/>
      <c r="AV249" s="2"/>
    </row>
    <row r="250">
      <c r="J250" s="1"/>
      <c r="V250" s="1"/>
      <c r="AB250" s="1"/>
      <c r="AH250" s="1"/>
      <c r="AN250" s="1"/>
      <c r="AV250" s="2"/>
    </row>
    <row r="251">
      <c r="J251" s="1"/>
      <c r="V251" s="1"/>
      <c r="AB251" s="1"/>
      <c r="AH251" s="1"/>
      <c r="AN251" s="1"/>
      <c r="AV251" s="2"/>
    </row>
    <row r="252">
      <c r="J252" s="1"/>
      <c r="V252" s="1"/>
      <c r="AB252" s="1"/>
      <c r="AH252" s="1"/>
      <c r="AN252" s="1"/>
      <c r="AV252" s="2"/>
    </row>
    <row r="253">
      <c r="J253" s="1"/>
      <c r="V253" s="1"/>
      <c r="AB253" s="1"/>
      <c r="AH253" s="1"/>
      <c r="AN253" s="1"/>
      <c r="AV253" s="2"/>
    </row>
    <row r="254">
      <c r="J254" s="1"/>
      <c r="V254" s="1"/>
      <c r="AB254" s="1"/>
      <c r="AH254" s="1"/>
      <c r="AN254" s="1"/>
      <c r="AV254" s="2"/>
    </row>
    <row r="255">
      <c r="J255" s="1"/>
      <c r="V255" s="1"/>
      <c r="AB255" s="1"/>
      <c r="AH255" s="1"/>
      <c r="AN255" s="1"/>
      <c r="AV255" s="2"/>
    </row>
    <row r="256">
      <c r="J256" s="1"/>
      <c r="V256" s="1"/>
      <c r="AB256" s="1"/>
      <c r="AH256" s="1"/>
      <c r="AN256" s="1"/>
      <c r="AV256" s="2"/>
    </row>
    <row r="257">
      <c r="J257" s="1"/>
      <c r="V257" s="1"/>
      <c r="AB257" s="1"/>
      <c r="AH257" s="1"/>
      <c r="AN257" s="1"/>
      <c r="AV257" s="2"/>
    </row>
    <row r="258">
      <c r="J258" s="1"/>
      <c r="V258" s="1"/>
      <c r="AB258" s="1"/>
      <c r="AH258" s="1"/>
      <c r="AN258" s="1"/>
      <c r="AV258" s="2"/>
    </row>
    <row r="259">
      <c r="J259" s="1"/>
      <c r="V259" s="1"/>
      <c r="AB259" s="1"/>
      <c r="AH259" s="1"/>
      <c r="AN259" s="1"/>
      <c r="AV259" s="2"/>
    </row>
    <row r="260">
      <c r="J260" s="1"/>
      <c r="V260" s="1"/>
      <c r="AB260" s="1"/>
      <c r="AH260" s="1"/>
      <c r="AN260" s="1"/>
      <c r="AV260" s="2"/>
    </row>
    <row r="261">
      <c r="J261" s="1"/>
      <c r="V261" s="1"/>
      <c r="AB261" s="1"/>
      <c r="AH261" s="1"/>
      <c r="AN261" s="1"/>
      <c r="AV261" s="2"/>
    </row>
    <row r="262">
      <c r="J262" s="1"/>
      <c r="V262" s="1"/>
      <c r="AB262" s="1"/>
      <c r="AH262" s="1"/>
      <c r="AN262" s="1"/>
      <c r="AV262" s="2"/>
    </row>
    <row r="263">
      <c r="J263" s="1"/>
      <c r="V263" s="1"/>
      <c r="AB263" s="1"/>
      <c r="AH263" s="1"/>
      <c r="AN263" s="1"/>
      <c r="AV263" s="2"/>
    </row>
    <row r="264">
      <c r="J264" s="1"/>
      <c r="V264" s="1"/>
      <c r="AB264" s="1"/>
      <c r="AH264" s="1"/>
      <c r="AN264" s="1"/>
      <c r="AV264" s="2"/>
    </row>
    <row r="265">
      <c r="J265" s="1"/>
      <c r="V265" s="1"/>
      <c r="AB265" s="1"/>
      <c r="AH265" s="1"/>
      <c r="AN265" s="1"/>
      <c r="AV265" s="2"/>
    </row>
    <row r="266">
      <c r="J266" s="1"/>
      <c r="V266" s="1"/>
      <c r="AB266" s="1"/>
      <c r="AH266" s="1"/>
      <c r="AN266" s="1"/>
      <c r="AV266" s="2"/>
    </row>
    <row r="267">
      <c r="J267" s="1"/>
      <c r="V267" s="1"/>
      <c r="AB267" s="1"/>
      <c r="AH267" s="1"/>
      <c r="AN267" s="1"/>
      <c r="AV267" s="2"/>
    </row>
    <row r="268">
      <c r="J268" s="1"/>
      <c r="V268" s="1"/>
      <c r="AB268" s="1"/>
      <c r="AH268" s="1"/>
      <c r="AN268" s="1"/>
      <c r="AV268" s="2"/>
    </row>
    <row r="269">
      <c r="J269" s="1"/>
      <c r="V269" s="1"/>
      <c r="AB269" s="1"/>
      <c r="AH269" s="1"/>
      <c r="AN269" s="1"/>
      <c r="AV269" s="2"/>
    </row>
    <row r="270">
      <c r="J270" s="1"/>
      <c r="V270" s="1"/>
      <c r="AB270" s="1"/>
      <c r="AH270" s="1"/>
      <c r="AN270" s="1"/>
      <c r="AV270" s="2"/>
    </row>
    <row r="271">
      <c r="J271" s="1"/>
      <c r="V271" s="1"/>
      <c r="AB271" s="1"/>
      <c r="AH271" s="1"/>
      <c r="AN271" s="1"/>
      <c r="AV271" s="2"/>
    </row>
    <row r="272">
      <c r="J272" s="1"/>
      <c r="V272" s="1"/>
      <c r="AB272" s="1"/>
      <c r="AH272" s="1"/>
      <c r="AN272" s="1"/>
      <c r="AV272" s="2"/>
    </row>
    <row r="273">
      <c r="J273" s="1"/>
      <c r="V273" s="1"/>
      <c r="AB273" s="1"/>
      <c r="AH273" s="1"/>
      <c r="AN273" s="1"/>
      <c r="AV273" s="2"/>
    </row>
    <row r="274">
      <c r="J274" s="1"/>
      <c r="V274" s="1"/>
      <c r="AB274" s="1"/>
      <c r="AH274" s="1"/>
      <c r="AN274" s="1"/>
      <c r="AV274" s="2"/>
    </row>
    <row r="275">
      <c r="J275" s="1"/>
      <c r="V275" s="1"/>
      <c r="AB275" s="1"/>
      <c r="AH275" s="1"/>
      <c r="AN275" s="1"/>
      <c r="AV275" s="2"/>
    </row>
    <row r="276">
      <c r="J276" s="1"/>
      <c r="V276" s="1"/>
      <c r="AB276" s="1"/>
      <c r="AH276" s="1"/>
      <c r="AN276" s="1"/>
      <c r="AV276" s="2"/>
    </row>
    <row r="277">
      <c r="J277" s="1"/>
      <c r="V277" s="1"/>
      <c r="AB277" s="1"/>
      <c r="AH277" s="1"/>
      <c r="AN277" s="1"/>
      <c r="AV277" s="2"/>
    </row>
    <row r="278">
      <c r="J278" s="1"/>
      <c r="V278" s="1"/>
      <c r="AB278" s="1"/>
      <c r="AH278" s="1"/>
      <c r="AN278" s="1"/>
      <c r="AV278" s="2"/>
    </row>
    <row r="279">
      <c r="J279" s="1"/>
      <c r="V279" s="1"/>
      <c r="AB279" s="1"/>
      <c r="AH279" s="1"/>
      <c r="AN279" s="1"/>
      <c r="AV279" s="2"/>
    </row>
    <row r="280">
      <c r="J280" s="1"/>
      <c r="V280" s="1"/>
      <c r="AB280" s="1"/>
      <c r="AH280" s="1"/>
      <c r="AN280" s="1"/>
      <c r="AV280" s="2"/>
    </row>
    <row r="281">
      <c r="J281" s="1"/>
      <c r="V281" s="1"/>
      <c r="AB281" s="1"/>
      <c r="AH281" s="1"/>
      <c r="AN281" s="1"/>
      <c r="AV281" s="2"/>
    </row>
    <row r="282">
      <c r="J282" s="1"/>
      <c r="V282" s="1"/>
      <c r="AB282" s="1"/>
      <c r="AH282" s="1"/>
      <c r="AN282" s="1"/>
      <c r="AV282" s="2"/>
    </row>
    <row r="283">
      <c r="J283" s="1"/>
      <c r="V283" s="1"/>
      <c r="AB283" s="1"/>
      <c r="AH283" s="1"/>
      <c r="AN283" s="1"/>
      <c r="AV283" s="2"/>
    </row>
    <row r="284">
      <c r="J284" s="1"/>
      <c r="V284" s="1"/>
      <c r="AB284" s="1"/>
      <c r="AH284" s="1"/>
      <c r="AN284" s="1"/>
      <c r="AV284" s="2"/>
    </row>
    <row r="285">
      <c r="J285" s="1"/>
      <c r="V285" s="1"/>
      <c r="AB285" s="1"/>
      <c r="AH285" s="1"/>
      <c r="AN285" s="1"/>
      <c r="AV285" s="2"/>
    </row>
    <row r="286">
      <c r="J286" s="1"/>
      <c r="V286" s="1"/>
      <c r="AB286" s="1"/>
      <c r="AH286" s="1"/>
      <c r="AN286" s="1"/>
      <c r="AV286" s="2"/>
    </row>
    <row r="287">
      <c r="J287" s="1"/>
      <c r="V287" s="1"/>
      <c r="AB287" s="1"/>
      <c r="AH287" s="1"/>
      <c r="AN287" s="1"/>
      <c r="AV287" s="2"/>
    </row>
    <row r="288">
      <c r="J288" s="1"/>
      <c r="V288" s="1"/>
      <c r="AB288" s="1"/>
      <c r="AH288" s="1"/>
      <c r="AN288" s="1"/>
      <c r="AV288" s="2"/>
    </row>
    <row r="289">
      <c r="J289" s="1"/>
      <c r="V289" s="1"/>
      <c r="AB289" s="1"/>
      <c r="AH289" s="1"/>
      <c r="AN289" s="1"/>
      <c r="AV289" s="2"/>
    </row>
    <row r="290">
      <c r="J290" s="1"/>
      <c r="V290" s="1"/>
      <c r="AB290" s="1"/>
      <c r="AH290" s="1"/>
      <c r="AN290" s="1"/>
      <c r="AV290" s="2"/>
    </row>
    <row r="291">
      <c r="J291" s="1"/>
      <c r="V291" s="1"/>
      <c r="AB291" s="1"/>
      <c r="AH291" s="1"/>
      <c r="AN291" s="1"/>
      <c r="AV291" s="2"/>
    </row>
    <row r="292">
      <c r="J292" s="1"/>
      <c r="V292" s="1"/>
      <c r="AB292" s="1"/>
      <c r="AH292" s="1"/>
      <c r="AN292" s="1"/>
      <c r="AV292" s="2"/>
    </row>
    <row r="293">
      <c r="J293" s="1"/>
      <c r="V293" s="1"/>
      <c r="AB293" s="1"/>
      <c r="AH293" s="1"/>
      <c r="AN293" s="1"/>
      <c r="AV293" s="2"/>
    </row>
    <row r="294">
      <c r="J294" s="1"/>
      <c r="V294" s="1"/>
      <c r="AB294" s="1"/>
      <c r="AH294" s="1"/>
      <c r="AN294" s="1"/>
      <c r="AV294" s="2"/>
    </row>
    <row r="295">
      <c r="J295" s="1"/>
      <c r="V295" s="1"/>
      <c r="AB295" s="1"/>
      <c r="AH295" s="1"/>
      <c r="AN295" s="1"/>
      <c r="AV295" s="2"/>
    </row>
    <row r="296">
      <c r="J296" s="1"/>
      <c r="V296" s="1"/>
      <c r="AB296" s="1"/>
      <c r="AH296" s="1"/>
      <c r="AN296" s="1"/>
      <c r="AV296" s="2"/>
    </row>
    <row r="297">
      <c r="J297" s="1"/>
      <c r="V297" s="1"/>
      <c r="AB297" s="1"/>
      <c r="AH297" s="1"/>
      <c r="AN297" s="1"/>
      <c r="AV297" s="2"/>
    </row>
    <row r="298">
      <c r="J298" s="1"/>
      <c r="V298" s="1"/>
      <c r="AB298" s="1"/>
      <c r="AH298" s="1"/>
      <c r="AN298" s="1"/>
      <c r="AV298" s="2"/>
    </row>
    <row r="299">
      <c r="J299" s="1"/>
      <c r="V299" s="1"/>
      <c r="AB299" s="1"/>
      <c r="AH299" s="1"/>
      <c r="AN299" s="1"/>
      <c r="AV299" s="2"/>
    </row>
    <row r="300">
      <c r="J300" s="1"/>
      <c r="V300" s="1"/>
      <c r="AB300" s="1"/>
      <c r="AH300" s="1"/>
      <c r="AN300" s="1"/>
      <c r="AV300" s="2"/>
    </row>
    <row r="301">
      <c r="J301" s="1"/>
      <c r="V301" s="1"/>
      <c r="AB301" s="1"/>
      <c r="AH301" s="1"/>
      <c r="AN301" s="1"/>
      <c r="AV301" s="2"/>
    </row>
    <row r="302">
      <c r="J302" s="1"/>
      <c r="V302" s="1"/>
      <c r="AB302" s="1"/>
      <c r="AH302" s="1"/>
      <c r="AN302" s="1"/>
      <c r="AV302" s="2"/>
    </row>
    <row r="303">
      <c r="J303" s="1"/>
      <c r="V303" s="1"/>
      <c r="AB303" s="1"/>
      <c r="AH303" s="1"/>
      <c r="AN303" s="1"/>
      <c r="AV303" s="2"/>
    </row>
    <row r="304">
      <c r="J304" s="1"/>
      <c r="V304" s="1"/>
      <c r="AB304" s="1"/>
      <c r="AH304" s="1"/>
      <c r="AN304" s="1"/>
      <c r="AV304" s="2"/>
    </row>
    <row r="305">
      <c r="J305" s="1"/>
      <c r="V305" s="1"/>
      <c r="AB305" s="1"/>
      <c r="AH305" s="1"/>
      <c r="AN305" s="1"/>
      <c r="AV305" s="2"/>
    </row>
    <row r="306">
      <c r="J306" s="1"/>
      <c r="V306" s="1"/>
      <c r="AB306" s="1"/>
      <c r="AH306" s="1"/>
      <c r="AN306" s="1"/>
      <c r="AV306" s="2"/>
    </row>
    <row r="307">
      <c r="J307" s="1"/>
      <c r="V307" s="1"/>
      <c r="AB307" s="1"/>
      <c r="AH307" s="1"/>
      <c r="AN307" s="1"/>
      <c r="AV307" s="2"/>
    </row>
    <row r="308">
      <c r="J308" s="1"/>
      <c r="V308" s="1"/>
      <c r="AB308" s="1"/>
      <c r="AH308" s="1"/>
      <c r="AN308" s="1"/>
      <c r="AV308" s="2"/>
    </row>
    <row r="309">
      <c r="J309" s="1"/>
      <c r="V309" s="1"/>
      <c r="AB309" s="1"/>
      <c r="AH309" s="1"/>
      <c r="AN309" s="1"/>
      <c r="AV309" s="2"/>
    </row>
    <row r="310">
      <c r="J310" s="1"/>
      <c r="V310" s="1"/>
      <c r="AB310" s="1"/>
      <c r="AH310" s="1"/>
      <c r="AN310" s="1"/>
      <c r="AV310" s="2"/>
    </row>
    <row r="311">
      <c r="J311" s="1"/>
      <c r="V311" s="1"/>
      <c r="AB311" s="1"/>
      <c r="AH311" s="1"/>
      <c r="AN311" s="1"/>
      <c r="AV311" s="2"/>
    </row>
    <row r="312">
      <c r="J312" s="1"/>
      <c r="V312" s="1"/>
      <c r="AB312" s="1"/>
      <c r="AH312" s="1"/>
      <c r="AN312" s="1"/>
      <c r="AV312" s="2"/>
    </row>
    <row r="313">
      <c r="J313" s="1"/>
      <c r="V313" s="1"/>
      <c r="AB313" s="1"/>
      <c r="AH313" s="1"/>
      <c r="AN313" s="1"/>
      <c r="AV313" s="2"/>
    </row>
    <row r="314">
      <c r="J314" s="1"/>
      <c r="V314" s="1"/>
      <c r="AB314" s="1"/>
      <c r="AH314" s="1"/>
      <c r="AN314" s="1"/>
      <c r="AV314" s="2"/>
    </row>
    <row r="315">
      <c r="J315" s="1"/>
      <c r="V315" s="1"/>
      <c r="AB315" s="1"/>
      <c r="AH315" s="1"/>
      <c r="AN315" s="1"/>
      <c r="AV315" s="2"/>
    </row>
    <row r="316">
      <c r="J316" s="1"/>
      <c r="V316" s="1"/>
      <c r="AB316" s="1"/>
      <c r="AH316" s="1"/>
      <c r="AN316" s="1"/>
      <c r="AV316" s="2"/>
    </row>
    <row r="317">
      <c r="J317" s="1"/>
      <c r="V317" s="1"/>
      <c r="AB317" s="1"/>
      <c r="AH317" s="1"/>
      <c r="AN317" s="1"/>
      <c r="AV317" s="2"/>
    </row>
    <row r="318">
      <c r="J318" s="1"/>
      <c r="V318" s="1"/>
      <c r="AB318" s="1"/>
      <c r="AH318" s="1"/>
      <c r="AN318" s="1"/>
      <c r="AV318" s="2"/>
    </row>
    <row r="319">
      <c r="J319" s="1"/>
      <c r="V319" s="1"/>
      <c r="AB319" s="1"/>
      <c r="AH319" s="1"/>
      <c r="AN319" s="1"/>
      <c r="AV319" s="2"/>
    </row>
    <row r="320">
      <c r="J320" s="1"/>
      <c r="V320" s="1"/>
      <c r="AB320" s="1"/>
      <c r="AH320" s="1"/>
      <c r="AN320" s="1"/>
      <c r="AV320" s="2"/>
    </row>
    <row r="321">
      <c r="J321" s="1"/>
      <c r="V321" s="1"/>
      <c r="AB321" s="1"/>
      <c r="AH321" s="1"/>
      <c r="AN321" s="1"/>
      <c r="AV321" s="2"/>
    </row>
    <row r="322">
      <c r="J322" s="1"/>
      <c r="V322" s="1"/>
      <c r="AB322" s="1"/>
      <c r="AH322" s="1"/>
      <c r="AN322" s="1"/>
      <c r="AV322" s="2"/>
    </row>
    <row r="323">
      <c r="J323" s="1"/>
      <c r="V323" s="1"/>
      <c r="AB323" s="1"/>
      <c r="AH323" s="1"/>
      <c r="AN323" s="1"/>
      <c r="AV323" s="2"/>
    </row>
    <row r="324">
      <c r="J324" s="1"/>
      <c r="V324" s="1"/>
      <c r="AB324" s="1"/>
      <c r="AH324" s="1"/>
      <c r="AN324" s="1"/>
      <c r="AV324" s="2"/>
    </row>
    <row r="325">
      <c r="J325" s="1"/>
      <c r="V325" s="1"/>
      <c r="AB325" s="1"/>
      <c r="AH325" s="1"/>
      <c r="AN325" s="1"/>
      <c r="AV325" s="2"/>
    </row>
    <row r="326">
      <c r="J326" s="1"/>
      <c r="V326" s="1"/>
      <c r="AB326" s="1"/>
      <c r="AH326" s="1"/>
      <c r="AN326" s="1"/>
      <c r="AV326" s="2"/>
    </row>
    <row r="327">
      <c r="J327" s="1"/>
      <c r="V327" s="1"/>
      <c r="AB327" s="1"/>
      <c r="AH327" s="1"/>
      <c r="AN327" s="1"/>
      <c r="AV327" s="2"/>
    </row>
    <row r="328">
      <c r="J328" s="1"/>
      <c r="V328" s="1"/>
      <c r="AB328" s="1"/>
      <c r="AH328" s="1"/>
      <c r="AN328" s="1"/>
      <c r="AV328" s="2"/>
    </row>
    <row r="329">
      <c r="J329" s="1"/>
      <c r="V329" s="1"/>
      <c r="AB329" s="1"/>
      <c r="AH329" s="1"/>
      <c r="AN329" s="1"/>
      <c r="AV329" s="2"/>
    </row>
    <row r="330">
      <c r="J330" s="1"/>
      <c r="V330" s="1"/>
      <c r="AB330" s="1"/>
      <c r="AH330" s="1"/>
      <c r="AN330" s="1"/>
      <c r="AV330" s="2"/>
    </row>
    <row r="331">
      <c r="J331" s="1"/>
      <c r="V331" s="1"/>
      <c r="AB331" s="1"/>
      <c r="AH331" s="1"/>
      <c r="AN331" s="1"/>
      <c r="AV331" s="2"/>
    </row>
    <row r="332">
      <c r="J332" s="1"/>
      <c r="V332" s="1"/>
      <c r="AB332" s="1"/>
      <c r="AH332" s="1"/>
      <c r="AN332" s="1"/>
      <c r="AV332" s="2"/>
    </row>
    <row r="333">
      <c r="J333" s="1"/>
      <c r="V333" s="1"/>
      <c r="AB333" s="1"/>
      <c r="AH333" s="1"/>
      <c r="AN333" s="1"/>
      <c r="AV333" s="2"/>
    </row>
    <row r="334">
      <c r="J334" s="1"/>
      <c r="V334" s="1"/>
      <c r="AB334" s="1"/>
      <c r="AH334" s="1"/>
      <c r="AN334" s="1"/>
      <c r="AV334" s="2"/>
    </row>
    <row r="335">
      <c r="J335" s="1"/>
      <c r="V335" s="1"/>
      <c r="AB335" s="1"/>
      <c r="AH335" s="1"/>
      <c r="AN335" s="1"/>
      <c r="AV335" s="2"/>
    </row>
    <row r="336">
      <c r="J336" s="1"/>
      <c r="V336" s="1"/>
      <c r="AB336" s="1"/>
      <c r="AH336" s="1"/>
      <c r="AN336" s="1"/>
      <c r="AV336" s="2"/>
    </row>
    <row r="337">
      <c r="J337" s="1"/>
      <c r="V337" s="1"/>
      <c r="AB337" s="1"/>
      <c r="AH337" s="1"/>
      <c r="AN337" s="1"/>
      <c r="AV337" s="2"/>
    </row>
    <row r="338">
      <c r="J338" s="1"/>
      <c r="V338" s="1"/>
      <c r="AB338" s="1"/>
      <c r="AH338" s="1"/>
      <c r="AN338" s="1"/>
      <c r="AV338" s="2"/>
    </row>
    <row r="339">
      <c r="J339" s="1"/>
      <c r="V339" s="1"/>
      <c r="AB339" s="1"/>
      <c r="AH339" s="1"/>
      <c r="AN339" s="1"/>
      <c r="AV339" s="2"/>
    </row>
    <row r="340">
      <c r="J340" s="1"/>
      <c r="V340" s="1"/>
      <c r="AB340" s="1"/>
      <c r="AH340" s="1"/>
      <c r="AN340" s="1"/>
      <c r="AV340" s="2"/>
    </row>
    <row r="341">
      <c r="J341" s="1"/>
      <c r="V341" s="1"/>
      <c r="AB341" s="1"/>
      <c r="AH341" s="1"/>
      <c r="AN341" s="1"/>
      <c r="AV341" s="2"/>
    </row>
    <row r="342">
      <c r="J342" s="1"/>
      <c r="V342" s="1"/>
      <c r="AB342" s="1"/>
      <c r="AH342" s="1"/>
      <c r="AN342" s="1"/>
      <c r="AV342" s="2"/>
    </row>
    <row r="343">
      <c r="J343" s="1"/>
      <c r="V343" s="1"/>
      <c r="AB343" s="1"/>
      <c r="AH343" s="1"/>
      <c r="AN343" s="1"/>
      <c r="AV343" s="2"/>
    </row>
    <row r="344">
      <c r="J344" s="1"/>
      <c r="V344" s="1"/>
      <c r="AB344" s="1"/>
      <c r="AH344" s="1"/>
      <c r="AN344" s="1"/>
      <c r="AV344" s="2"/>
    </row>
    <row r="345">
      <c r="J345" s="1"/>
      <c r="V345" s="1"/>
      <c r="AB345" s="1"/>
      <c r="AH345" s="1"/>
      <c r="AN345" s="1"/>
      <c r="AV345" s="2"/>
    </row>
    <row r="346">
      <c r="J346" s="1"/>
      <c r="V346" s="1"/>
      <c r="AB346" s="1"/>
      <c r="AH346" s="1"/>
      <c r="AN346" s="1"/>
      <c r="AV346" s="2"/>
    </row>
    <row r="347">
      <c r="J347" s="1"/>
      <c r="V347" s="1"/>
      <c r="AB347" s="1"/>
      <c r="AH347" s="1"/>
      <c r="AN347" s="1"/>
      <c r="AV347" s="2"/>
    </row>
    <row r="348">
      <c r="J348" s="1"/>
      <c r="V348" s="1"/>
      <c r="AB348" s="1"/>
      <c r="AH348" s="1"/>
      <c r="AN348" s="1"/>
      <c r="AV348" s="2"/>
    </row>
    <row r="349">
      <c r="J349" s="1"/>
      <c r="V349" s="1"/>
      <c r="AB349" s="1"/>
      <c r="AH349" s="1"/>
      <c r="AN349" s="1"/>
      <c r="AV349" s="2"/>
    </row>
    <row r="350">
      <c r="J350" s="1"/>
      <c r="V350" s="1"/>
      <c r="AB350" s="1"/>
      <c r="AH350" s="1"/>
      <c r="AN350" s="1"/>
      <c r="AV350" s="2"/>
    </row>
    <row r="351">
      <c r="J351" s="1"/>
      <c r="V351" s="1"/>
      <c r="AB351" s="1"/>
      <c r="AH351" s="1"/>
      <c r="AN351" s="1"/>
      <c r="AV351" s="2"/>
    </row>
    <row r="352">
      <c r="J352" s="1"/>
      <c r="V352" s="1"/>
      <c r="AB352" s="1"/>
      <c r="AH352" s="1"/>
      <c r="AN352" s="1"/>
      <c r="AV352" s="2"/>
    </row>
    <row r="353">
      <c r="J353" s="1"/>
      <c r="V353" s="1"/>
      <c r="AB353" s="1"/>
      <c r="AH353" s="1"/>
      <c r="AN353" s="1"/>
      <c r="AV353" s="2"/>
    </row>
    <row r="354">
      <c r="J354" s="1"/>
      <c r="V354" s="1"/>
      <c r="AB354" s="1"/>
      <c r="AH354" s="1"/>
      <c r="AN354" s="1"/>
      <c r="AV354" s="2"/>
    </row>
    <row r="355">
      <c r="J355" s="1"/>
      <c r="V355" s="1"/>
      <c r="AB355" s="1"/>
      <c r="AH355" s="1"/>
      <c r="AN355" s="1"/>
      <c r="AV355" s="2"/>
    </row>
    <row r="356">
      <c r="J356" s="1"/>
      <c r="V356" s="1"/>
      <c r="AB356" s="1"/>
      <c r="AH356" s="1"/>
      <c r="AN356" s="1"/>
      <c r="AV356" s="2"/>
    </row>
    <row r="357">
      <c r="J357" s="1"/>
      <c r="V357" s="1"/>
      <c r="AB357" s="1"/>
      <c r="AH357" s="1"/>
      <c r="AN357" s="1"/>
      <c r="AV357" s="2"/>
    </row>
    <row r="358">
      <c r="J358" s="1"/>
      <c r="V358" s="1"/>
      <c r="AB358" s="1"/>
      <c r="AH358" s="1"/>
      <c r="AN358" s="1"/>
      <c r="AV358" s="2"/>
    </row>
    <row r="359">
      <c r="J359" s="1"/>
      <c r="V359" s="1"/>
      <c r="AB359" s="1"/>
      <c r="AH359" s="1"/>
      <c r="AN359" s="1"/>
      <c r="AV359" s="2"/>
    </row>
    <row r="360">
      <c r="J360" s="1"/>
      <c r="V360" s="1"/>
      <c r="AB360" s="1"/>
      <c r="AH360" s="1"/>
      <c r="AN360" s="1"/>
      <c r="AV360" s="2"/>
    </row>
    <row r="361">
      <c r="J361" s="1"/>
      <c r="V361" s="1"/>
      <c r="AB361" s="1"/>
      <c r="AH361" s="1"/>
      <c r="AN361" s="1"/>
      <c r="AV361" s="2"/>
    </row>
    <row r="362">
      <c r="J362" s="1"/>
      <c r="V362" s="1"/>
      <c r="AB362" s="1"/>
      <c r="AH362" s="1"/>
      <c r="AN362" s="1"/>
      <c r="AV362" s="2"/>
    </row>
    <row r="363">
      <c r="J363" s="1"/>
      <c r="V363" s="1"/>
      <c r="AB363" s="1"/>
      <c r="AH363" s="1"/>
      <c r="AN363" s="1"/>
      <c r="AV363" s="2"/>
    </row>
    <row r="364">
      <c r="J364" s="1"/>
      <c r="V364" s="1"/>
      <c r="AB364" s="1"/>
      <c r="AH364" s="1"/>
      <c r="AN364" s="1"/>
      <c r="AV364" s="2"/>
    </row>
    <row r="365">
      <c r="J365" s="1"/>
      <c r="V365" s="1"/>
      <c r="AB365" s="1"/>
      <c r="AH365" s="1"/>
      <c r="AN365" s="1"/>
      <c r="AV365" s="2"/>
    </row>
    <row r="366">
      <c r="J366" s="1"/>
      <c r="V366" s="1"/>
      <c r="AB366" s="1"/>
      <c r="AH366" s="1"/>
      <c r="AN366" s="1"/>
      <c r="AV366" s="2"/>
    </row>
    <row r="367">
      <c r="J367" s="1"/>
      <c r="V367" s="1"/>
      <c r="AB367" s="1"/>
      <c r="AH367" s="1"/>
      <c r="AN367" s="1"/>
      <c r="AV367" s="2"/>
    </row>
    <row r="368">
      <c r="J368" s="1"/>
      <c r="V368" s="1"/>
      <c r="AB368" s="1"/>
      <c r="AH368" s="1"/>
      <c r="AN368" s="1"/>
      <c r="AV368" s="2"/>
    </row>
    <row r="369">
      <c r="J369" s="1"/>
      <c r="V369" s="1"/>
      <c r="AB369" s="1"/>
      <c r="AH369" s="1"/>
      <c r="AN369" s="1"/>
      <c r="AV369" s="2"/>
    </row>
    <row r="370">
      <c r="J370" s="1"/>
      <c r="V370" s="1"/>
      <c r="AB370" s="1"/>
      <c r="AH370" s="1"/>
      <c r="AN370" s="1"/>
      <c r="AV370" s="2"/>
    </row>
    <row r="371">
      <c r="J371" s="1"/>
      <c r="V371" s="1"/>
      <c r="AB371" s="1"/>
      <c r="AH371" s="1"/>
      <c r="AN371" s="1"/>
      <c r="AV371" s="2"/>
    </row>
    <row r="372">
      <c r="J372" s="1"/>
      <c r="V372" s="1"/>
      <c r="AB372" s="1"/>
      <c r="AH372" s="1"/>
      <c r="AN372" s="1"/>
      <c r="AV372" s="2"/>
    </row>
    <row r="373">
      <c r="J373" s="1"/>
      <c r="V373" s="1"/>
      <c r="AB373" s="1"/>
      <c r="AH373" s="1"/>
      <c r="AN373" s="1"/>
      <c r="AV373" s="2"/>
    </row>
    <row r="374">
      <c r="J374" s="1"/>
      <c r="V374" s="1"/>
      <c r="AB374" s="1"/>
      <c r="AH374" s="1"/>
      <c r="AN374" s="1"/>
      <c r="AV374" s="2"/>
    </row>
    <row r="375">
      <c r="J375" s="1"/>
      <c r="V375" s="1"/>
      <c r="AB375" s="1"/>
      <c r="AH375" s="1"/>
      <c r="AN375" s="1"/>
      <c r="AV375" s="2"/>
    </row>
    <row r="376">
      <c r="J376" s="1"/>
      <c r="V376" s="1"/>
      <c r="AB376" s="1"/>
      <c r="AH376" s="1"/>
      <c r="AN376" s="1"/>
      <c r="AV376" s="2"/>
    </row>
    <row r="377">
      <c r="J377" s="1"/>
      <c r="V377" s="1"/>
      <c r="AB377" s="1"/>
      <c r="AH377" s="1"/>
      <c r="AN377" s="1"/>
      <c r="AV377" s="2"/>
    </row>
    <row r="378">
      <c r="J378" s="1"/>
      <c r="V378" s="1"/>
      <c r="AB378" s="1"/>
      <c r="AH378" s="1"/>
      <c r="AN378" s="1"/>
      <c r="AV378" s="2"/>
    </row>
    <row r="379">
      <c r="J379" s="1"/>
      <c r="V379" s="1"/>
      <c r="AB379" s="1"/>
      <c r="AH379" s="1"/>
      <c r="AN379" s="1"/>
      <c r="AV379" s="2"/>
    </row>
    <row r="380">
      <c r="J380" s="1"/>
      <c r="V380" s="1"/>
      <c r="AB380" s="1"/>
      <c r="AH380" s="1"/>
      <c r="AN380" s="1"/>
      <c r="AV380" s="2"/>
    </row>
    <row r="381">
      <c r="J381" s="1"/>
      <c r="V381" s="1"/>
      <c r="AB381" s="1"/>
      <c r="AH381" s="1"/>
      <c r="AN381" s="1"/>
      <c r="AV381" s="2"/>
    </row>
    <row r="382">
      <c r="J382" s="1"/>
      <c r="V382" s="1"/>
      <c r="AB382" s="1"/>
      <c r="AH382" s="1"/>
      <c r="AN382" s="1"/>
      <c r="AV382" s="2"/>
    </row>
    <row r="383">
      <c r="J383" s="1"/>
      <c r="V383" s="1"/>
      <c r="AB383" s="1"/>
      <c r="AH383" s="1"/>
      <c r="AN383" s="1"/>
      <c r="AV383" s="2"/>
    </row>
    <row r="384">
      <c r="J384" s="1"/>
      <c r="V384" s="1"/>
      <c r="AB384" s="1"/>
      <c r="AH384" s="1"/>
      <c r="AN384" s="1"/>
      <c r="AV384" s="2"/>
    </row>
    <row r="385">
      <c r="J385" s="1"/>
      <c r="V385" s="1"/>
      <c r="AB385" s="1"/>
      <c r="AH385" s="1"/>
      <c r="AN385" s="1"/>
      <c r="AV385" s="2"/>
    </row>
    <row r="386">
      <c r="J386" s="1"/>
      <c r="V386" s="1"/>
      <c r="AB386" s="1"/>
      <c r="AH386" s="1"/>
      <c r="AN386" s="1"/>
      <c r="AV386" s="2"/>
    </row>
    <row r="387">
      <c r="J387" s="1"/>
      <c r="V387" s="1"/>
      <c r="AB387" s="1"/>
      <c r="AH387" s="1"/>
      <c r="AN387" s="1"/>
      <c r="AV387" s="2"/>
    </row>
    <row r="388">
      <c r="J388" s="1"/>
      <c r="V388" s="1"/>
      <c r="AB388" s="1"/>
      <c r="AH388" s="1"/>
      <c r="AN388" s="1"/>
      <c r="AV388" s="2"/>
    </row>
    <row r="389">
      <c r="J389" s="1"/>
      <c r="V389" s="1"/>
      <c r="AB389" s="1"/>
      <c r="AH389" s="1"/>
      <c r="AN389" s="1"/>
      <c r="AV389" s="2"/>
    </row>
    <row r="390">
      <c r="J390" s="1"/>
      <c r="V390" s="1"/>
      <c r="AB390" s="1"/>
      <c r="AH390" s="1"/>
      <c r="AN390" s="1"/>
      <c r="AV390" s="2"/>
    </row>
    <row r="391">
      <c r="J391" s="1"/>
      <c r="V391" s="1"/>
      <c r="AB391" s="1"/>
      <c r="AH391" s="1"/>
      <c r="AN391" s="1"/>
      <c r="AV391" s="2"/>
    </row>
    <row r="392">
      <c r="J392" s="1"/>
      <c r="V392" s="1"/>
      <c r="AB392" s="1"/>
      <c r="AH392" s="1"/>
      <c r="AN392" s="1"/>
      <c r="AV392" s="2"/>
    </row>
    <row r="393">
      <c r="J393" s="1"/>
      <c r="V393" s="1"/>
      <c r="AB393" s="1"/>
      <c r="AH393" s="1"/>
      <c r="AN393" s="1"/>
      <c r="AV393" s="2"/>
    </row>
    <row r="394">
      <c r="J394" s="1"/>
      <c r="V394" s="1"/>
      <c r="AB394" s="1"/>
      <c r="AH394" s="1"/>
      <c r="AN394" s="1"/>
      <c r="AV394" s="2"/>
    </row>
    <row r="395">
      <c r="J395" s="1"/>
      <c r="V395" s="1"/>
      <c r="AB395" s="1"/>
      <c r="AH395" s="1"/>
      <c r="AN395" s="1"/>
      <c r="AV395" s="2"/>
    </row>
    <row r="396">
      <c r="J396" s="1"/>
      <c r="V396" s="1"/>
      <c r="AB396" s="1"/>
      <c r="AH396" s="1"/>
      <c r="AN396" s="1"/>
      <c r="AV396" s="2"/>
    </row>
    <row r="397">
      <c r="J397" s="1"/>
      <c r="V397" s="1"/>
      <c r="AB397" s="1"/>
      <c r="AH397" s="1"/>
      <c r="AN397" s="1"/>
      <c r="AV397" s="2"/>
    </row>
    <row r="398">
      <c r="J398" s="1"/>
      <c r="V398" s="1"/>
      <c r="AB398" s="1"/>
      <c r="AH398" s="1"/>
      <c r="AN398" s="1"/>
      <c r="AV398" s="2"/>
    </row>
    <row r="399">
      <c r="J399" s="1"/>
      <c r="V399" s="1"/>
      <c r="AB399" s="1"/>
      <c r="AH399" s="1"/>
      <c r="AN399" s="1"/>
      <c r="AV399" s="2"/>
    </row>
    <row r="400">
      <c r="J400" s="1"/>
      <c r="V400" s="1"/>
      <c r="AB400" s="1"/>
      <c r="AH400" s="1"/>
      <c r="AN400" s="1"/>
      <c r="AV400" s="2"/>
    </row>
    <row r="401">
      <c r="J401" s="1"/>
      <c r="V401" s="1"/>
      <c r="AB401" s="1"/>
      <c r="AH401" s="1"/>
      <c r="AN401" s="1"/>
      <c r="AV401" s="2"/>
    </row>
    <row r="402">
      <c r="J402" s="1"/>
      <c r="V402" s="1"/>
      <c r="AB402" s="1"/>
      <c r="AH402" s="1"/>
      <c r="AN402" s="1"/>
      <c r="AV402" s="2"/>
    </row>
    <row r="403">
      <c r="J403" s="1"/>
      <c r="V403" s="1"/>
      <c r="AB403" s="1"/>
      <c r="AH403" s="1"/>
      <c r="AN403" s="1"/>
      <c r="AV403" s="2"/>
    </row>
    <row r="404">
      <c r="J404" s="1"/>
      <c r="V404" s="1"/>
      <c r="AB404" s="1"/>
      <c r="AH404" s="1"/>
      <c r="AN404" s="1"/>
      <c r="AV404" s="2"/>
    </row>
    <row r="405">
      <c r="J405" s="1"/>
      <c r="V405" s="1"/>
      <c r="AB405" s="1"/>
      <c r="AH405" s="1"/>
      <c r="AN405" s="1"/>
      <c r="AV405" s="2"/>
    </row>
    <row r="406">
      <c r="J406" s="1"/>
      <c r="V406" s="1"/>
      <c r="AB406" s="1"/>
      <c r="AH406" s="1"/>
      <c r="AN406" s="1"/>
      <c r="AV406" s="2"/>
    </row>
    <row r="407">
      <c r="J407" s="1"/>
      <c r="V407" s="1"/>
      <c r="AB407" s="1"/>
      <c r="AH407" s="1"/>
      <c r="AN407" s="1"/>
      <c r="AV407" s="2"/>
    </row>
    <row r="408">
      <c r="J408" s="1"/>
      <c r="V408" s="1"/>
      <c r="AB408" s="1"/>
      <c r="AH408" s="1"/>
      <c r="AN408" s="1"/>
      <c r="AV408" s="2"/>
    </row>
    <row r="409">
      <c r="J409" s="1"/>
      <c r="V409" s="1"/>
      <c r="AB409" s="1"/>
      <c r="AH409" s="1"/>
      <c r="AN409" s="1"/>
      <c r="AV409" s="2"/>
    </row>
    <row r="410">
      <c r="J410" s="1"/>
      <c r="V410" s="1"/>
      <c r="AB410" s="1"/>
      <c r="AH410" s="1"/>
      <c r="AN410" s="1"/>
      <c r="AV410" s="2"/>
    </row>
    <row r="411">
      <c r="J411" s="1"/>
      <c r="V411" s="1"/>
      <c r="AB411" s="1"/>
      <c r="AH411" s="1"/>
      <c r="AN411" s="1"/>
      <c r="AV411" s="2"/>
    </row>
    <row r="412">
      <c r="J412" s="1"/>
      <c r="V412" s="1"/>
      <c r="AB412" s="1"/>
      <c r="AH412" s="1"/>
      <c r="AN412" s="1"/>
      <c r="AV412" s="2"/>
    </row>
    <row r="413">
      <c r="J413" s="1"/>
      <c r="V413" s="1"/>
      <c r="AB413" s="1"/>
      <c r="AH413" s="1"/>
      <c r="AN413" s="1"/>
      <c r="AV413" s="2"/>
    </row>
    <row r="414">
      <c r="J414" s="1"/>
      <c r="V414" s="1"/>
      <c r="AB414" s="1"/>
      <c r="AH414" s="1"/>
      <c r="AN414" s="1"/>
      <c r="AV414" s="2"/>
    </row>
    <row r="415">
      <c r="J415" s="1"/>
      <c r="V415" s="1"/>
      <c r="AB415" s="1"/>
      <c r="AH415" s="1"/>
      <c r="AN415" s="1"/>
      <c r="AV415" s="2"/>
    </row>
    <row r="416">
      <c r="J416" s="1"/>
      <c r="V416" s="1"/>
      <c r="AB416" s="1"/>
      <c r="AH416" s="1"/>
      <c r="AN416" s="1"/>
      <c r="AV416" s="2"/>
    </row>
    <row r="417">
      <c r="J417" s="1"/>
      <c r="V417" s="1"/>
      <c r="AB417" s="1"/>
      <c r="AH417" s="1"/>
      <c r="AN417" s="1"/>
      <c r="AV417" s="2"/>
    </row>
    <row r="418">
      <c r="J418" s="1"/>
      <c r="V418" s="1"/>
      <c r="AB418" s="1"/>
      <c r="AH418" s="1"/>
      <c r="AN418" s="1"/>
      <c r="AV418" s="2"/>
    </row>
    <row r="419">
      <c r="J419" s="1"/>
      <c r="V419" s="1"/>
      <c r="AB419" s="1"/>
      <c r="AH419" s="1"/>
      <c r="AN419" s="1"/>
      <c r="AV419" s="2"/>
    </row>
    <row r="420">
      <c r="J420" s="1"/>
      <c r="V420" s="1"/>
      <c r="AB420" s="1"/>
      <c r="AH420" s="1"/>
      <c r="AN420" s="1"/>
      <c r="AV420" s="2"/>
    </row>
    <row r="421">
      <c r="J421" s="1"/>
      <c r="V421" s="1"/>
      <c r="AB421" s="1"/>
      <c r="AH421" s="1"/>
      <c r="AN421" s="1"/>
      <c r="AV421" s="2"/>
    </row>
    <row r="422">
      <c r="J422" s="1"/>
      <c r="V422" s="1"/>
      <c r="AB422" s="1"/>
      <c r="AH422" s="1"/>
      <c r="AN422" s="1"/>
      <c r="AV422" s="2"/>
    </row>
    <row r="423">
      <c r="J423" s="1"/>
      <c r="V423" s="1"/>
      <c r="AB423" s="1"/>
      <c r="AH423" s="1"/>
      <c r="AN423" s="1"/>
      <c r="AV423" s="2"/>
    </row>
    <row r="424">
      <c r="J424" s="1"/>
      <c r="V424" s="1"/>
      <c r="AB424" s="1"/>
      <c r="AH424" s="1"/>
      <c r="AN424" s="1"/>
      <c r="AV424" s="2"/>
    </row>
    <row r="425">
      <c r="J425" s="1"/>
      <c r="V425" s="1"/>
      <c r="AB425" s="1"/>
      <c r="AH425" s="1"/>
      <c r="AN425" s="1"/>
      <c r="AV425" s="2"/>
    </row>
    <row r="426">
      <c r="J426" s="1"/>
      <c r="V426" s="1"/>
      <c r="AB426" s="1"/>
      <c r="AH426" s="1"/>
      <c r="AN426" s="1"/>
      <c r="AV426" s="2"/>
    </row>
    <row r="427">
      <c r="J427" s="1"/>
      <c r="V427" s="1"/>
      <c r="AB427" s="1"/>
      <c r="AH427" s="1"/>
      <c r="AN427" s="1"/>
      <c r="AV427" s="2"/>
    </row>
    <row r="428">
      <c r="J428" s="1"/>
      <c r="V428" s="1"/>
      <c r="AB428" s="1"/>
      <c r="AH428" s="1"/>
      <c r="AN428" s="1"/>
      <c r="AV428" s="2"/>
    </row>
    <row r="429">
      <c r="J429" s="1"/>
      <c r="V429" s="1"/>
      <c r="AB429" s="1"/>
      <c r="AH429" s="1"/>
      <c r="AN429" s="1"/>
      <c r="AV429" s="2"/>
    </row>
    <row r="430">
      <c r="J430" s="1"/>
      <c r="V430" s="1"/>
      <c r="AB430" s="1"/>
      <c r="AH430" s="1"/>
      <c r="AN430" s="1"/>
      <c r="AV430" s="2"/>
    </row>
    <row r="431">
      <c r="J431" s="1"/>
      <c r="V431" s="1"/>
      <c r="AB431" s="1"/>
      <c r="AH431" s="1"/>
      <c r="AN431" s="1"/>
      <c r="AV431" s="2"/>
    </row>
    <row r="432">
      <c r="J432" s="1"/>
      <c r="V432" s="1"/>
      <c r="AB432" s="1"/>
      <c r="AH432" s="1"/>
      <c r="AN432" s="1"/>
      <c r="AV432" s="2"/>
    </row>
    <row r="433">
      <c r="J433" s="1"/>
      <c r="V433" s="1"/>
      <c r="AB433" s="1"/>
      <c r="AH433" s="1"/>
      <c r="AN433" s="1"/>
      <c r="AV433" s="2"/>
    </row>
    <row r="434">
      <c r="J434" s="1"/>
      <c r="V434" s="1"/>
      <c r="AB434" s="1"/>
      <c r="AH434" s="1"/>
      <c r="AN434" s="1"/>
      <c r="AV434" s="2"/>
    </row>
    <row r="435">
      <c r="J435" s="1"/>
      <c r="V435" s="1"/>
      <c r="AB435" s="1"/>
      <c r="AH435" s="1"/>
      <c r="AN435" s="1"/>
      <c r="AV435" s="2"/>
    </row>
    <row r="436">
      <c r="J436" s="1"/>
      <c r="V436" s="1"/>
      <c r="AB436" s="1"/>
      <c r="AH436" s="1"/>
      <c r="AN436" s="1"/>
      <c r="AV436" s="2"/>
    </row>
    <row r="437">
      <c r="J437" s="1"/>
      <c r="V437" s="1"/>
      <c r="AB437" s="1"/>
      <c r="AH437" s="1"/>
      <c r="AN437" s="1"/>
      <c r="AV437" s="2"/>
    </row>
    <row r="438">
      <c r="J438" s="1"/>
      <c r="V438" s="1"/>
      <c r="AB438" s="1"/>
      <c r="AH438" s="1"/>
      <c r="AN438" s="1"/>
      <c r="AV438" s="2"/>
    </row>
    <row r="439">
      <c r="J439" s="1"/>
      <c r="V439" s="1"/>
      <c r="AB439" s="1"/>
      <c r="AH439" s="1"/>
      <c r="AN439" s="1"/>
      <c r="AV439" s="2"/>
    </row>
    <row r="440">
      <c r="J440" s="1"/>
      <c r="V440" s="1"/>
      <c r="AB440" s="1"/>
      <c r="AH440" s="1"/>
      <c r="AN440" s="1"/>
      <c r="AV440" s="2"/>
    </row>
    <row r="441">
      <c r="J441" s="1"/>
      <c r="V441" s="1"/>
      <c r="AB441" s="1"/>
      <c r="AH441" s="1"/>
      <c r="AN441" s="1"/>
      <c r="AV441" s="2"/>
    </row>
    <row r="442">
      <c r="J442" s="1"/>
      <c r="V442" s="1"/>
      <c r="AB442" s="1"/>
      <c r="AH442" s="1"/>
      <c r="AN442" s="1"/>
      <c r="AV442" s="2"/>
    </row>
    <row r="443">
      <c r="J443" s="1"/>
      <c r="V443" s="1"/>
      <c r="AB443" s="1"/>
      <c r="AH443" s="1"/>
      <c r="AN443" s="1"/>
      <c r="AV443" s="2"/>
    </row>
    <row r="444">
      <c r="J444" s="1"/>
      <c r="V444" s="1"/>
      <c r="AB444" s="1"/>
      <c r="AH444" s="1"/>
      <c r="AN444" s="1"/>
      <c r="AV444" s="2"/>
    </row>
    <row r="445">
      <c r="J445" s="1"/>
      <c r="V445" s="1"/>
      <c r="AB445" s="1"/>
      <c r="AH445" s="1"/>
      <c r="AN445" s="1"/>
      <c r="AV445" s="2"/>
    </row>
    <row r="446">
      <c r="J446" s="1"/>
      <c r="V446" s="1"/>
      <c r="AB446" s="1"/>
      <c r="AH446" s="1"/>
      <c r="AN446" s="1"/>
      <c r="AV446" s="2"/>
    </row>
    <row r="447">
      <c r="J447" s="1"/>
      <c r="V447" s="1"/>
      <c r="AB447" s="1"/>
      <c r="AH447" s="1"/>
      <c r="AN447" s="1"/>
      <c r="AV447" s="2"/>
    </row>
    <row r="448">
      <c r="J448" s="1"/>
      <c r="V448" s="1"/>
      <c r="AB448" s="1"/>
      <c r="AH448" s="1"/>
      <c r="AN448" s="1"/>
      <c r="AV448" s="2"/>
    </row>
    <row r="449">
      <c r="J449" s="1"/>
      <c r="V449" s="1"/>
      <c r="AB449" s="1"/>
      <c r="AH449" s="1"/>
      <c r="AN449" s="1"/>
      <c r="AV449" s="2"/>
    </row>
    <row r="450">
      <c r="J450" s="1"/>
      <c r="V450" s="1"/>
      <c r="AB450" s="1"/>
      <c r="AH450" s="1"/>
      <c r="AN450" s="1"/>
      <c r="AV450" s="2"/>
    </row>
    <row r="451">
      <c r="J451" s="1"/>
      <c r="V451" s="1"/>
      <c r="AB451" s="1"/>
      <c r="AH451" s="1"/>
      <c r="AN451" s="1"/>
      <c r="AV451" s="2"/>
    </row>
    <row r="452">
      <c r="J452" s="1"/>
      <c r="V452" s="1"/>
      <c r="AB452" s="1"/>
      <c r="AH452" s="1"/>
      <c r="AN452" s="1"/>
      <c r="AV452" s="2"/>
    </row>
    <row r="453">
      <c r="J453" s="1"/>
      <c r="V453" s="1"/>
      <c r="AB453" s="1"/>
      <c r="AH453" s="1"/>
      <c r="AN453" s="1"/>
      <c r="AV453" s="2"/>
    </row>
    <row r="454">
      <c r="J454" s="1"/>
      <c r="V454" s="1"/>
      <c r="AB454" s="1"/>
      <c r="AH454" s="1"/>
      <c r="AN454" s="1"/>
      <c r="AV454" s="2"/>
    </row>
    <row r="455">
      <c r="J455" s="1"/>
      <c r="V455" s="1"/>
      <c r="AB455" s="1"/>
      <c r="AH455" s="1"/>
      <c r="AN455" s="1"/>
      <c r="AV455" s="2"/>
    </row>
    <row r="456">
      <c r="J456" s="1"/>
      <c r="V456" s="1"/>
      <c r="AB456" s="1"/>
      <c r="AH456" s="1"/>
      <c r="AN456" s="1"/>
      <c r="AV456" s="2"/>
    </row>
    <row r="457">
      <c r="J457" s="1"/>
      <c r="V457" s="1"/>
      <c r="AB457" s="1"/>
      <c r="AH457" s="1"/>
      <c r="AN457" s="1"/>
      <c r="AV457" s="2"/>
    </row>
    <row r="458">
      <c r="J458" s="1"/>
      <c r="V458" s="1"/>
      <c r="AB458" s="1"/>
      <c r="AH458" s="1"/>
      <c r="AN458" s="1"/>
      <c r="AV458" s="2"/>
    </row>
    <row r="459">
      <c r="J459" s="1"/>
      <c r="V459" s="1"/>
      <c r="AB459" s="1"/>
      <c r="AH459" s="1"/>
      <c r="AN459" s="1"/>
      <c r="AV459" s="2"/>
    </row>
    <row r="460">
      <c r="J460" s="1"/>
      <c r="V460" s="1"/>
      <c r="AB460" s="1"/>
      <c r="AH460" s="1"/>
      <c r="AN460" s="1"/>
      <c r="AV460" s="2"/>
    </row>
    <row r="461">
      <c r="J461" s="1"/>
      <c r="V461" s="1"/>
      <c r="AB461" s="1"/>
      <c r="AH461" s="1"/>
      <c r="AN461" s="1"/>
      <c r="AV461" s="2"/>
    </row>
    <row r="462">
      <c r="J462" s="1"/>
      <c r="V462" s="1"/>
      <c r="AB462" s="1"/>
      <c r="AH462" s="1"/>
      <c r="AN462" s="1"/>
      <c r="AV462" s="2"/>
    </row>
    <row r="463">
      <c r="J463" s="1"/>
      <c r="V463" s="1"/>
      <c r="AB463" s="1"/>
      <c r="AH463" s="1"/>
      <c r="AN463" s="1"/>
      <c r="AV463" s="2"/>
    </row>
    <row r="464">
      <c r="J464" s="1"/>
      <c r="V464" s="1"/>
      <c r="AB464" s="1"/>
      <c r="AH464" s="1"/>
      <c r="AN464" s="1"/>
      <c r="AV464" s="2"/>
    </row>
    <row r="465">
      <c r="J465" s="1"/>
      <c r="V465" s="1"/>
      <c r="AB465" s="1"/>
      <c r="AH465" s="1"/>
      <c r="AN465" s="1"/>
      <c r="AV465" s="2"/>
    </row>
    <row r="466">
      <c r="J466" s="1"/>
      <c r="V466" s="1"/>
      <c r="AB466" s="1"/>
      <c r="AH466" s="1"/>
      <c r="AN466" s="1"/>
      <c r="AV466" s="2"/>
    </row>
    <row r="467">
      <c r="J467" s="1"/>
      <c r="V467" s="1"/>
      <c r="AB467" s="1"/>
      <c r="AH467" s="1"/>
      <c r="AN467" s="1"/>
      <c r="AV467" s="2"/>
    </row>
    <row r="468">
      <c r="J468" s="1"/>
      <c r="V468" s="1"/>
      <c r="AB468" s="1"/>
      <c r="AH468" s="1"/>
      <c r="AN468" s="1"/>
      <c r="AV468" s="2"/>
    </row>
    <row r="469">
      <c r="J469" s="1"/>
      <c r="V469" s="1"/>
      <c r="AB469" s="1"/>
      <c r="AH469" s="1"/>
      <c r="AN469" s="1"/>
      <c r="AV469" s="2"/>
    </row>
    <row r="470">
      <c r="J470" s="1"/>
      <c r="V470" s="1"/>
      <c r="AB470" s="1"/>
      <c r="AH470" s="1"/>
      <c r="AN470" s="1"/>
      <c r="AV470" s="2"/>
    </row>
    <row r="471">
      <c r="J471" s="1"/>
      <c r="V471" s="1"/>
      <c r="AB471" s="1"/>
      <c r="AH471" s="1"/>
      <c r="AN471" s="1"/>
      <c r="AV471" s="2"/>
    </row>
    <row r="472">
      <c r="J472" s="1"/>
      <c r="V472" s="1"/>
      <c r="AB472" s="1"/>
      <c r="AH472" s="1"/>
      <c r="AN472" s="1"/>
      <c r="AV472" s="2"/>
    </row>
    <row r="473">
      <c r="J473" s="1"/>
      <c r="V473" s="1"/>
      <c r="AB473" s="1"/>
      <c r="AH473" s="1"/>
      <c r="AN473" s="1"/>
      <c r="AV473" s="2"/>
    </row>
    <row r="474">
      <c r="J474" s="1"/>
      <c r="V474" s="1"/>
      <c r="AB474" s="1"/>
      <c r="AH474" s="1"/>
      <c r="AN474" s="1"/>
      <c r="AV474" s="2"/>
    </row>
    <row r="475">
      <c r="J475" s="1"/>
      <c r="V475" s="1"/>
      <c r="AB475" s="1"/>
      <c r="AH475" s="1"/>
      <c r="AN475" s="1"/>
      <c r="AV475" s="2"/>
    </row>
    <row r="476">
      <c r="J476" s="1"/>
      <c r="V476" s="1"/>
      <c r="AB476" s="1"/>
      <c r="AH476" s="1"/>
      <c r="AN476" s="1"/>
      <c r="AV476" s="2"/>
    </row>
    <row r="477">
      <c r="J477" s="1"/>
      <c r="V477" s="1"/>
      <c r="AB477" s="1"/>
      <c r="AH477" s="1"/>
      <c r="AN477" s="1"/>
      <c r="AV477" s="2"/>
    </row>
    <row r="478">
      <c r="J478" s="1"/>
      <c r="V478" s="1"/>
      <c r="AB478" s="1"/>
      <c r="AH478" s="1"/>
      <c r="AN478" s="1"/>
      <c r="AV478" s="2"/>
    </row>
    <row r="479">
      <c r="J479" s="1"/>
      <c r="V479" s="1"/>
      <c r="AB479" s="1"/>
      <c r="AH479" s="1"/>
      <c r="AN479" s="1"/>
      <c r="AV479" s="2"/>
    </row>
    <row r="480">
      <c r="J480" s="1"/>
      <c r="V480" s="1"/>
      <c r="AB480" s="1"/>
      <c r="AH480" s="1"/>
      <c r="AN480" s="1"/>
      <c r="AV480" s="2"/>
    </row>
    <row r="481">
      <c r="J481" s="1"/>
      <c r="V481" s="1"/>
      <c r="AB481" s="1"/>
      <c r="AH481" s="1"/>
      <c r="AN481" s="1"/>
      <c r="AV481" s="2"/>
    </row>
    <row r="482">
      <c r="J482" s="1"/>
      <c r="V482" s="1"/>
      <c r="AB482" s="1"/>
      <c r="AH482" s="1"/>
      <c r="AN482" s="1"/>
      <c r="AV482" s="2"/>
    </row>
    <row r="483">
      <c r="J483" s="1"/>
      <c r="V483" s="1"/>
      <c r="AB483" s="1"/>
      <c r="AH483" s="1"/>
      <c r="AN483" s="1"/>
      <c r="AV483" s="2"/>
    </row>
    <row r="484">
      <c r="J484" s="1"/>
      <c r="V484" s="1"/>
      <c r="AB484" s="1"/>
      <c r="AH484" s="1"/>
      <c r="AN484" s="1"/>
      <c r="AV484" s="2"/>
    </row>
    <row r="485">
      <c r="J485" s="1"/>
      <c r="V485" s="1"/>
      <c r="AB485" s="1"/>
      <c r="AH485" s="1"/>
      <c r="AN485" s="1"/>
      <c r="AV485" s="2"/>
    </row>
    <row r="486">
      <c r="J486" s="1"/>
      <c r="V486" s="1"/>
      <c r="AB486" s="1"/>
      <c r="AH486" s="1"/>
      <c r="AN486" s="1"/>
      <c r="AV486" s="2"/>
    </row>
    <row r="487">
      <c r="J487" s="1"/>
      <c r="V487" s="1"/>
      <c r="AB487" s="1"/>
      <c r="AH487" s="1"/>
      <c r="AN487" s="1"/>
      <c r="AV487" s="2"/>
    </row>
    <row r="488">
      <c r="J488" s="1"/>
      <c r="V488" s="1"/>
      <c r="AB488" s="1"/>
      <c r="AH488" s="1"/>
      <c r="AN488" s="1"/>
      <c r="AV488" s="2"/>
    </row>
    <row r="489">
      <c r="J489" s="1"/>
      <c r="V489" s="1"/>
      <c r="AB489" s="1"/>
      <c r="AH489" s="1"/>
      <c r="AN489" s="1"/>
      <c r="AV489" s="2"/>
    </row>
    <row r="490">
      <c r="J490" s="1"/>
      <c r="V490" s="1"/>
      <c r="AB490" s="1"/>
      <c r="AH490" s="1"/>
      <c r="AN490" s="1"/>
      <c r="AV490" s="2"/>
    </row>
    <row r="491">
      <c r="J491" s="1"/>
      <c r="V491" s="1"/>
      <c r="AB491" s="1"/>
      <c r="AH491" s="1"/>
      <c r="AN491" s="1"/>
      <c r="AV491" s="2"/>
    </row>
    <row r="492">
      <c r="J492" s="1"/>
      <c r="V492" s="1"/>
      <c r="AB492" s="1"/>
      <c r="AH492" s="1"/>
      <c r="AN492" s="1"/>
      <c r="AV492" s="2"/>
    </row>
    <row r="493">
      <c r="J493" s="1"/>
      <c r="V493" s="1"/>
      <c r="AB493" s="1"/>
      <c r="AH493" s="1"/>
      <c r="AN493" s="1"/>
      <c r="AV493" s="2"/>
    </row>
    <row r="494">
      <c r="J494" s="1"/>
      <c r="V494" s="1"/>
      <c r="AB494" s="1"/>
      <c r="AH494" s="1"/>
      <c r="AN494" s="1"/>
      <c r="AV494" s="2"/>
    </row>
    <row r="495">
      <c r="J495" s="1"/>
      <c r="V495" s="1"/>
      <c r="AB495" s="1"/>
      <c r="AH495" s="1"/>
      <c r="AN495" s="1"/>
      <c r="AV495" s="2"/>
    </row>
    <row r="496">
      <c r="J496" s="1"/>
      <c r="V496" s="1"/>
      <c r="AB496" s="1"/>
      <c r="AH496" s="1"/>
      <c r="AN496" s="1"/>
      <c r="AV496" s="2"/>
    </row>
    <row r="497">
      <c r="J497" s="1"/>
      <c r="V497" s="1"/>
      <c r="AB497" s="1"/>
      <c r="AH497" s="1"/>
      <c r="AN497" s="1"/>
      <c r="AV497" s="2"/>
    </row>
    <row r="498">
      <c r="J498" s="1"/>
      <c r="V498" s="1"/>
      <c r="AB498" s="1"/>
      <c r="AH498" s="1"/>
      <c r="AN498" s="1"/>
      <c r="AV498" s="2"/>
    </row>
    <row r="499">
      <c r="J499" s="1"/>
      <c r="V499" s="1"/>
      <c r="AB499" s="1"/>
      <c r="AH499" s="1"/>
      <c r="AN499" s="1"/>
      <c r="AV499" s="2"/>
    </row>
    <row r="500">
      <c r="J500" s="1"/>
      <c r="V500" s="1"/>
      <c r="AB500" s="1"/>
      <c r="AH500" s="1"/>
      <c r="AN500" s="1"/>
      <c r="AV500" s="2"/>
    </row>
    <row r="501">
      <c r="J501" s="1"/>
      <c r="V501" s="1"/>
      <c r="AB501" s="1"/>
      <c r="AH501" s="1"/>
      <c r="AN501" s="1"/>
      <c r="AV501" s="2"/>
    </row>
    <row r="502">
      <c r="J502" s="1"/>
      <c r="V502" s="1"/>
      <c r="AB502" s="1"/>
      <c r="AH502" s="1"/>
      <c r="AN502" s="1"/>
      <c r="AV502" s="2"/>
    </row>
    <row r="503">
      <c r="J503" s="1"/>
      <c r="V503" s="1"/>
      <c r="AB503" s="1"/>
      <c r="AH503" s="1"/>
      <c r="AN503" s="1"/>
      <c r="AV503" s="2"/>
    </row>
    <row r="504">
      <c r="J504" s="1"/>
      <c r="V504" s="1"/>
      <c r="AB504" s="1"/>
      <c r="AH504" s="1"/>
      <c r="AN504" s="1"/>
      <c r="AV504" s="2"/>
    </row>
    <row r="505">
      <c r="J505" s="1"/>
      <c r="V505" s="1"/>
      <c r="AB505" s="1"/>
      <c r="AH505" s="1"/>
      <c r="AN505" s="1"/>
      <c r="AV505" s="2"/>
    </row>
    <row r="506">
      <c r="J506" s="1"/>
      <c r="V506" s="1"/>
      <c r="AB506" s="1"/>
      <c r="AH506" s="1"/>
      <c r="AN506" s="1"/>
      <c r="AV506" s="2"/>
    </row>
    <row r="507">
      <c r="J507" s="1"/>
      <c r="V507" s="1"/>
      <c r="AB507" s="1"/>
      <c r="AH507" s="1"/>
      <c r="AN507" s="1"/>
      <c r="AV507" s="2"/>
    </row>
    <row r="508">
      <c r="J508" s="1"/>
      <c r="V508" s="1"/>
      <c r="AB508" s="1"/>
      <c r="AH508" s="1"/>
      <c r="AN508" s="1"/>
      <c r="AV508" s="2"/>
    </row>
    <row r="509">
      <c r="J509" s="1"/>
      <c r="V509" s="1"/>
      <c r="AB509" s="1"/>
      <c r="AH509" s="1"/>
      <c r="AN509" s="1"/>
      <c r="AV509" s="2"/>
    </row>
    <row r="510">
      <c r="J510" s="1"/>
      <c r="V510" s="1"/>
      <c r="AB510" s="1"/>
      <c r="AH510" s="1"/>
      <c r="AN510" s="1"/>
      <c r="AV510" s="2"/>
    </row>
    <row r="511">
      <c r="J511" s="1"/>
      <c r="V511" s="1"/>
      <c r="AB511" s="1"/>
      <c r="AH511" s="1"/>
      <c r="AN511" s="1"/>
      <c r="AV511" s="2"/>
    </row>
    <row r="512">
      <c r="J512" s="1"/>
      <c r="V512" s="1"/>
      <c r="AB512" s="1"/>
      <c r="AH512" s="1"/>
      <c r="AN512" s="1"/>
      <c r="AV512" s="2"/>
    </row>
    <row r="513">
      <c r="J513" s="1"/>
      <c r="V513" s="1"/>
      <c r="AB513" s="1"/>
      <c r="AH513" s="1"/>
      <c r="AN513" s="1"/>
      <c r="AV513" s="2"/>
    </row>
    <row r="514">
      <c r="J514" s="1"/>
      <c r="V514" s="1"/>
      <c r="AB514" s="1"/>
      <c r="AH514" s="1"/>
      <c r="AN514" s="1"/>
      <c r="AV514" s="2"/>
    </row>
    <row r="515">
      <c r="J515" s="1"/>
      <c r="V515" s="1"/>
      <c r="AB515" s="1"/>
      <c r="AH515" s="1"/>
      <c r="AN515" s="1"/>
      <c r="AV515" s="2"/>
    </row>
    <row r="516">
      <c r="J516" s="1"/>
      <c r="V516" s="1"/>
      <c r="AB516" s="1"/>
      <c r="AH516" s="1"/>
      <c r="AN516" s="1"/>
      <c r="AV516" s="2"/>
    </row>
    <row r="517">
      <c r="J517" s="1"/>
      <c r="V517" s="1"/>
      <c r="AB517" s="1"/>
      <c r="AH517" s="1"/>
      <c r="AN517" s="1"/>
      <c r="AV517" s="2"/>
    </row>
    <row r="518">
      <c r="J518" s="1"/>
      <c r="V518" s="1"/>
      <c r="AB518" s="1"/>
      <c r="AH518" s="1"/>
      <c r="AN518" s="1"/>
      <c r="AV518" s="2"/>
    </row>
    <row r="519">
      <c r="J519" s="1"/>
      <c r="V519" s="1"/>
      <c r="AB519" s="1"/>
      <c r="AH519" s="1"/>
      <c r="AN519" s="1"/>
      <c r="AV519" s="2"/>
    </row>
    <row r="520">
      <c r="J520" s="1"/>
      <c r="V520" s="1"/>
      <c r="AB520" s="1"/>
      <c r="AH520" s="1"/>
      <c r="AN520" s="1"/>
      <c r="AV520" s="2"/>
    </row>
    <row r="521">
      <c r="J521" s="1"/>
      <c r="V521" s="1"/>
      <c r="AB521" s="1"/>
      <c r="AH521" s="1"/>
      <c r="AN521" s="1"/>
      <c r="AV521" s="2"/>
    </row>
    <row r="522">
      <c r="J522" s="1"/>
      <c r="V522" s="1"/>
      <c r="AB522" s="1"/>
      <c r="AH522" s="1"/>
      <c r="AN522" s="1"/>
      <c r="AV522" s="2"/>
    </row>
    <row r="523">
      <c r="J523" s="1"/>
      <c r="V523" s="1"/>
      <c r="AB523" s="1"/>
      <c r="AH523" s="1"/>
      <c r="AN523" s="1"/>
      <c r="AV523" s="2"/>
    </row>
    <row r="524">
      <c r="J524" s="1"/>
      <c r="V524" s="1"/>
      <c r="AB524" s="1"/>
      <c r="AH524" s="1"/>
      <c r="AN524" s="1"/>
      <c r="AV524" s="2"/>
    </row>
    <row r="525">
      <c r="J525" s="1"/>
      <c r="V525" s="1"/>
      <c r="AB525" s="1"/>
      <c r="AH525" s="1"/>
      <c r="AN525" s="1"/>
      <c r="AV525" s="2"/>
    </row>
    <row r="526">
      <c r="J526" s="1"/>
      <c r="V526" s="1"/>
      <c r="AB526" s="1"/>
      <c r="AH526" s="1"/>
      <c r="AN526" s="1"/>
      <c r="AV526" s="2"/>
    </row>
    <row r="527">
      <c r="J527" s="1"/>
      <c r="V527" s="1"/>
      <c r="AB527" s="1"/>
      <c r="AH527" s="1"/>
      <c r="AN527" s="1"/>
      <c r="AV527" s="2"/>
    </row>
    <row r="528">
      <c r="J528" s="1"/>
      <c r="V528" s="1"/>
      <c r="AB528" s="1"/>
      <c r="AH528" s="1"/>
      <c r="AN528" s="1"/>
      <c r="AV528" s="2"/>
    </row>
    <row r="529">
      <c r="J529" s="1"/>
      <c r="V529" s="1"/>
      <c r="AB529" s="1"/>
      <c r="AH529" s="1"/>
      <c r="AN529" s="1"/>
      <c r="AV529" s="2"/>
    </row>
    <row r="530">
      <c r="J530" s="1"/>
      <c r="V530" s="1"/>
      <c r="AB530" s="1"/>
      <c r="AH530" s="1"/>
      <c r="AN530" s="1"/>
      <c r="AV530" s="2"/>
    </row>
    <row r="531">
      <c r="J531" s="1"/>
      <c r="V531" s="1"/>
      <c r="AB531" s="1"/>
      <c r="AH531" s="1"/>
      <c r="AN531" s="1"/>
      <c r="AV531" s="2"/>
    </row>
    <row r="532">
      <c r="J532" s="1"/>
      <c r="V532" s="1"/>
      <c r="AB532" s="1"/>
      <c r="AH532" s="1"/>
      <c r="AN532" s="1"/>
      <c r="AV532" s="2"/>
    </row>
    <row r="533">
      <c r="J533" s="1"/>
      <c r="V533" s="1"/>
      <c r="AB533" s="1"/>
      <c r="AH533" s="1"/>
      <c r="AN533" s="1"/>
      <c r="AV533" s="2"/>
    </row>
    <row r="534">
      <c r="J534" s="1"/>
      <c r="V534" s="1"/>
      <c r="AB534" s="1"/>
      <c r="AH534" s="1"/>
      <c r="AN534" s="1"/>
      <c r="AV534" s="2"/>
    </row>
    <row r="535">
      <c r="J535" s="1"/>
      <c r="V535" s="1"/>
      <c r="AB535" s="1"/>
      <c r="AH535" s="1"/>
      <c r="AN535" s="1"/>
      <c r="AV535" s="2"/>
    </row>
    <row r="536">
      <c r="J536" s="1"/>
      <c r="V536" s="1"/>
      <c r="AB536" s="1"/>
      <c r="AH536" s="1"/>
      <c r="AN536" s="1"/>
      <c r="AV536" s="2"/>
    </row>
    <row r="537">
      <c r="J537" s="1"/>
      <c r="V537" s="1"/>
      <c r="AB537" s="1"/>
      <c r="AH537" s="1"/>
      <c r="AN537" s="1"/>
      <c r="AV537" s="2"/>
    </row>
    <row r="538">
      <c r="J538" s="1"/>
      <c r="V538" s="1"/>
      <c r="AB538" s="1"/>
      <c r="AH538" s="1"/>
      <c r="AN538" s="1"/>
      <c r="AV538" s="2"/>
    </row>
    <row r="539">
      <c r="J539" s="1"/>
      <c r="V539" s="1"/>
      <c r="AB539" s="1"/>
      <c r="AH539" s="1"/>
      <c r="AN539" s="1"/>
      <c r="AV539" s="2"/>
    </row>
    <row r="540">
      <c r="J540" s="1"/>
      <c r="V540" s="1"/>
      <c r="AB540" s="1"/>
      <c r="AH540" s="1"/>
      <c r="AN540" s="1"/>
      <c r="AV540" s="2"/>
    </row>
    <row r="541">
      <c r="J541" s="1"/>
      <c r="V541" s="1"/>
      <c r="AB541" s="1"/>
      <c r="AH541" s="1"/>
      <c r="AN541" s="1"/>
      <c r="AV541" s="2"/>
    </row>
    <row r="542">
      <c r="J542" s="1"/>
      <c r="V542" s="1"/>
      <c r="AB542" s="1"/>
      <c r="AH542" s="1"/>
      <c r="AN542" s="1"/>
      <c r="AV542" s="2"/>
    </row>
    <row r="543">
      <c r="J543" s="1"/>
      <c r="V543" s="1"/>
      <c r="AB543" s="1"/>
      <c r="AH543" s="1"/>
      <c r="AN543" s="1"/>
      <c r="AV543" s="2"/>
    </row>
    <row r="544">
      <c r="J544" s="1"/>
      <c r="V544" s="1"/>
      <c r="AB544" s="1"/>
      <c r="AH544" s="1"/>
      <c r="AN544" s="1"/>
      <c r="AV544" s="2"/>
    </row>
    <row r="545">
      <c r="J545" s="1"/>
      <c r="V545" s="1"/>
      <c r="AB545" s="1"/>
      <c r="AH545" s="1"/>
      <c r="AN545" s="1"/>
      <c r="AV545" s="2"/>
    </row>
    <row r="546">
      <c r="J546" s="1"/>
      <c r="V546" s="1"/>
      <c r="AB546" s="1"/>
      <c r="AH546" s="1"/>
      <c r="AN546" s="1"/>
      <c r="AV546" s="2"/>
    </row>
    <row r="547">
      <c r="J547" s="1"/>
      <c r="V547" s="1"/>
      <c r="AB547" s="1"/>
      <c r="AH547" s="1"/>
      <c r="AN547" s="1"/>
      <c r="AV547" s="2"/>
    </row>
    <row r="548">
      <c r="J548" s="1"/>
      <c r="V548" s="1"/>
      <c r="AB548" s="1"/>
      <c r="AH548" s="1"/>
      <c r="AN548" s="1"/>
      <c r="AV548" s="2"/>
    </row>
    <row r="549">
      <c r="J549" s="1"/>
      <c r="V549" s="1"/>
      <c r="AB549" s="1"/>
      <c r="AH549" s="1"/>
      <c r="AN549" s="1"/>
      <c r="AV549" s="2"/>
    </row>
    <row r="550">
      <c r="J550" s="1"/>
      <c r="V550" s="1"/>
      <c r="AB550" s="1"/>
      <c r="AH550" s="1"/>
      <c r="AN550" s="1"/>
      <c r="AV550" s="2"/>
    </row>
    <row r="551">
      <c r="J551" s="1"/>
      <c r="V551" s="1"/>
      <c r="AB551" s="1"/>
      <c r="AH551" s="1"/>
      <c r="AN551" s="1"/>
      <c r="AV551" s="2"/>
    </row>
    <row r="552">
      <c r="J552" s="1"/>
      <c r="V552" s="1"/>
      <c r="AB552" s="1"/>
      <c r="AH552" s="1"/>
      <c r="AN552" s="1"/>
      <c r="AV552" s="2"/>
    </row>
    <row r="553">
      <c r="J553" s="1"/>
      <c r="V553" s="1"/>
      <c r="AB553" s="1"/>
      <c r="AH553" s="1"/>
      <c r="AN553" s="1"/>
      <c r="AV553" s="2"/>
    </row>
    <row r="554">
      <c r="J554" s="1"/>
      <c r="V554" s="1"/>
      <c r="AB554" s="1"/>
      <c r="AH554" s="1"/>
      <c r="AN554" s="1"/>
      <c r="AV554" s="2"/>
    </row>
    <row r="555">
      <c r="J555" s="1"/>
      <c r="V555" s="1"/>
      <c r="AB555" s="1"/>
      <c r="AH555" s="1"/>
      <c r="AN555" s="1"/>
      <c r="AV555" s="2"/>
    </row>
    <row r="556">
      <c r="J556" s="1"/>
      <c r="V556" s="1"/>
      <c r="AB556" s="1"/>
      <c r="AH556" s="1"/>
      <c r="AN556" s="1"/>
      <c r="AV556" s="2"/>
    </row>
    <row r="557">
      <c r="J557" s="1"/>
      <c r="V557" s="1"/>
      <c r="AB557" s="1"/>
      <c r="AH557" s="1"/>
      <c r="AN557" s="1"/>
      <c r="AV557" s="2"/>
    </row>
    <row r="558">
      <c r="J558" s="1"/>
      <c r="V558" s="1"/>
      <c r="AB558" s="1"/>
      <c r="AH558" s="1"/>
      <c r="AN558" s="1"/>
      <c r="AV558" s="2"/>
    </row>
    <row r="559">
      <c r="J559" s="1"/>
      <c r="V559" s="1"/>
      <c r="AB559" s="1"/>
      <c r="AH559" s="1"/>
      <c r="AN559" s="1"/>
      <c r="AV559" s="2"/>
    </row>
    <row r="560">
      <c r="J560" s="1"/>
      <c r="V560" s="1"/>
      <c r="AB560" s="1"/>
      <c r="AH560" s="1"/>
      <c r="AN560" s="1"/>
      <c r="AV560" s="2"/>
    </row>
    <row r="561">
      <c r="J561" s="1"/>
      <c r="V561" s="1"/>
      <c r="AB561" s="1"/>
      <c r="AH561" s="1"/>
      <c r="AN561" s="1"/>
      <c r="AV561" s="2"/>
    </row>
    <row r="562">
      <c r="J562" s="1"/>
      <c r="V562" s="1"/>
      <c r="AB562" s="1"/>
      <c r="AH562" s="1"/>
      <c r="AN562" s="1"/>
      <c r="AV562" s="2"/>
    </row>
    <row r="563">
      <c r="J563" s="1"/>
      <c r="V563" s="1"/>
      <c r="AB563" s="1"/>
      <c r="AH563" s="1"/>
      <c r="AN563" s="1"/>
      <c r="AV563" s="2"/>
    </row>
    <row r="564">
      <c r="J564" s="1"/>
      <c r="V564" s="1"/>
      <c r="AB564" s="1"/>
      <c r="AH564" s="1"/>
      <c r="AN564" s="1"/>
      <c r="AV564" s="2"/>
    </row>
    <row r="565">
      <c r="J565" s="1"/>
      <c r="V565" s="1"/>
      <c r="AB565" s="1"/>
      <c r="AH565" s="1"/>
      <c r="AN565" s="1"/>
      <c r="AV565" s="2"/>
    </row>
    <row r="566">
      <c r="J566" s="1"/>
      <c r="V566" s="1"/>
      <c r="AB566" s="1"/>
      <c r="AH566" s="1"/>
      <c r="AN566" s="1"/>
      <c r="AV566" s="2"/>
    </row>
    <row r="567">
      <c r="J567" s="1"/>
      <c r="V567" s="1"/>
      <c r="AB567" s="1"/>
      <c r="AH567" s="1"/>
      <c r="AN567" s="1"/>
      <c r="AV567" s="2"/>
    </row>
    <row r="568">
      <c r="J568" s="1"/>
      <c r="V568" s="1"/>
      <c r="AB568" s="1"/>
      <c r="AH568" s="1"/>
      <c r="AN568" s="1"/>
      <c r="AV568" s="2"/>
    </row>
    <row r="569">
      <c r="J569" s="1"/>
      <c r="V569" s="1"/>
      <c r="AB569" s="1"/>
      <c r="AH569" s="1"/>
      <c r="AN569" s="1"/>
      <c r="AV569" s="2"/>
    </row>
    <row r="570">
      <c r="J570" s="1"/>
      <c r="V570" s="1"/>
      <c r="AB570" s="1"/>
      <c r="AH570" s="1"/>
      <c r="AN570" s="1"/>
      <c r="AV570" s="2"/>
    </row>
    <row r="571">
      <c r="J571" s="1"/>
      <c r="V571" s="1"/>
      <c r="AB571" s="1"/>
      <c r="AH571" s="1"/>
      <c r="AN571" s="1"/>
      <c r="AV571" s="2"/>
    </row>
    <row r="572">
      <c r="J572" s="1"/>
      <c r="V572" s="1"/>
      <c r="AB572" s="1"/>
      <c r="AH572" s="1"/>
      <c r="AN572" s="1"/>
      <c r="AV572" s="2"/>
    </row>
    <row r="573">
      <c r="J573" s="1"/>
      <c r="V573" s="1"/>
      <c r="AB573" s="1"/>
      <c r="AH573" s="1"/>
      <c r="AN573" s="1"/>
      <c r="AV573" s="2"/>
    </row>
    <row r="574">
      <c r="J574" s="1"/>
      <c r="V574" s="1"/>
      <c r="AB574" s="1"/>
      <c r="AH574" s="1"/>
      <c r="AN574" s="1"/>
      <c r="AV574" s="2"/>
    </row>
    <row r="575">
      <c r="J575" s="1"/>
      <c r="V575" s="1"/>
      <c r="AB575" s="1"/>
      <c r="AH575" s="1"/>
      <c r="AN575" s="1"/>
      <c r="AV575" s="2"/>
    </row>
    <row r="576">
      <c r="J576" s="1"/>
      <c r="V576" s="1"/>
      <c r="AB576" s="1"/>
      <c r="AH576" s="1"/>
      <c r="AN576" s="1"/>
      <c r="AV576" s="2"/>
    </row>
    <row r="577">
      <c r="J577" s="1"/>
      <c r="V577" s="1"/>
      <c r="AB577" s="1"/>
      <c r="AH577" s="1"/>
      <c r="AN577" s="1"/>
      <c r="AV577" s="2"/>
    </row>
    <row r="578">
      <c r="J578" s="1"/>
      <c r="V578" s="1"/>
      <c r="AB578" s="1"/>
      <c r="AH578" s="1"/>
      <c r="AN578" s="1"/>
      <c r="AV578" s="2"/>
    </row>
    <row r="579">
      <c r="J579" s="1"/>
      <c r="V579" s="1"/>
      <c r="AB579" s="1"/>
      <c r="AH579" s="1"/>
      <c r="AN579" s="1"/>
      <c r="AV579" s="2"/>
    </row>
    <row r="580">
      <c r="J580" s="1"/>
      <c r="V580" s="1"/>
      <c r="AB580" s="1"/>
      <c r="AH580" s="1"/>
      <c r="AN580" s="1"/>
      <c r="AV580" s="2"/>
    </row>
    <row r="581">
      <c r="J581" s="1"/>
      <c r="V581" s="1"/>
      <c r="AB581" s="1"/>
      <c r="AH581" s="1"/>
      <c r="AN581" s="1"/>
      <c r="AV581" s="2"/>
    </row>
    <row r="582">
      <c r="J582" s="1"/>
      <c r="V582" s="1"/>
      <c r="AB582" s="1"/>
      <c r="AH582" s="1"/>
      <c r="AN582" s="1"/>
      <c r="AV582" s="2"/>
    </row>
    <row r="583">
      <c r="J583" s="1"/>
      <c r="V583" s="1"/>
      <c r="AB583" s="1"/>
      <c r="AH583" s="1"/>
      <c r="AN583" s="1"/>
      <c r="AV583" s="2"/>
    </row>
    <row r="584">
      <c r="J584" s="1"/>
      <c r="V584" s="1"/>
      <c r="AB584" s="1"/>
      <c r="AH584" s="1"/>
      <c r="AN584" s="1"/>
      <c r="AV584" s="2"/>
    </row>
    <row r="585">
      <c r="J585" s="1"/>
      <c r="V585" s="1"/>
      <c r="AB585" s="1"/>
      <c r="AH585" s="1"/>
      <c r="AN585" s="1"/>
      <c r="AV585" s="2"/>
    </row>
    <row r="586">
      <c r="J586" s="1"/>
      <c r="V586" s="1"/>
      <c r="AB586" s="1"/>
      <c r="AH586" s="1"/>
      <c r="AN586" s="1"/>
      <c r="AV586" s="2"/>
    </row>
    <row r="587">
      <c r="J587" s="1"/>
      <c r="V587" s="1"/>
      <c r="AB587" s="1"/>
      <c r="AH587" s="1"/>
      <c r="AN587" s="1"/>
      <c r="AV587" s="2"/>
    </row>
    <row r="588">
      <c r="J588" s="1"/>
      <c r="V588" s="1"/>
      <c r="AB588" s="1"/>
      <c r="AH588" s="1"/>
      <c r="AN588" s="1"/>
      <c r="AV588" s="2"/>
    </row>
    <row r="589">
      <c r="J589" s="1"/>
      <c r="V589" s="1"/>
      <c r="AB589" s="1"/>
      <c r="AH589" s="1"/>
      <c r="AN589" s="1"/>
      <c r="AV589" s="2"/>
    </row>
    <row r="590">
      <c r="J590" s="1"/>
      <c r="V590" s="1"/>
      <c r="AB590" s="1"/>
      <c r="AH590" s="1"/>
      <c r="AN590" s="1"/>
      <c r="AV590" s="2"/>
    </row>
    <row r="591">
      <c r="J591" s="1"/>
      <c r="V591" s="1"/>
      <c r="AB591" s="1"/>
      <c r="AH591" s="1"/>
      <c r="AN591" s="1"/>
      <c r="AV591" s="2"/>
    </row>
    <row r="592">
      <c r="J592" s="1"/>
      <c r="V592" s="1"/>
      <c r="AB592" s="1"/>
      <c r="AH592" s="1"/>
      <c r="AN592" s="1"/>
      <c r="AV592" s="2"/>
    </row>
    <row r="593">
      <c r="J593" s="1"/>
      <c r="V593" s="1"/>
      <c r="AB593" s="1"/>
      <c r="AH593" s="1"/>
      <c r="AN593" s="1"/>
      <c r="AV593" s="2"/>
    </row>
    <row r="594">
      <c r="J594" s="1"/>
      <c r="V594" s="1"/>
      <c r="AB594" s="1"/>
      <c r="AH594" s="1"/>
      <c r="AN594" s="1"/>
      <c r="AV594" s="2"/>
    </row>
    <row r="595">
      <c r="J595" s="1"/>
      <c r="V595" s="1"/>
      <c r="AB595" s="1"/>
      <c r="AH595" s="1"/>
      <c r="AN595" s="1"/>
      <c r="AV595" s="2"/>
    </row>
    <row r="596">
      <c r="J596" s="1"/>
      <c r="V596" s="1"/>
      <c r="AB596" s="1"/>
      <c r="AH596" s="1"/>
      <c r="AN596" s="1"/>
      <c r="AV596" s="2"/>
    </row>
    <row r="597">
      <c r="J597" s="1"/>
      <c r="V597" s="1"/>
      <c r="AB597" s="1"/>
      <c r="AH597" s="1"/>
      <c r="AN597" s="1"/>
      <c r="AV597" s="2"/>
    </row>
    <row r="598">
      <c r="J598" s="1"/>
      <c r="V598" s="1"/>
      <c r="AB598" s="1"/>
      <c r="AH598" s="1"/>
      <c r="AN598" s="1"/>
      <c r="AV598" s="2"/>
    </row>
    <row r="599">
      <c r="J599" s="1"/>
      <c r="V599" s="1"/>
      <c r="AB599" s="1"/>
      <c r="AH599" s="1"/>
      <c r="AN599" s="1"/>
      <c r="AV599" s="2"/>
    </row>
    <row r="600">
      <c r="J600" s="1"/>
      <c r="V600" s="1"/>
      <c r="AB600" s="1"/>
      <c r="AH600" s="1"/>
      <c r="AN600" s="1"/>
      <c r="AV600" s="2"/>
    </row>
    <row r="601">
      <c r="J601" s="1"/>
      <c r="V601" s="1"/>
      <c r="AB601" s="1"/>
      <c r="AH601" s="1"/>
      <c r="AN601" s="1"/>
      <c r="AV601" s="2"/>
    </row>
    <row r="602">
      <c r="J602" s="1"/>
      <c r="V602" s="1"/>
      <c r="AB602" s="1"/>
      <c r="AH602" s="1"/>
      <c r="AN602" s="1"/>
      <c r="AV602" s="2"/>
    </row>
    <row r="603">
      <c r="J603" s="1"/>
      <c r="V603" s="1"/>
      <c r="AB603" s="1"/>
      <c r="AH603" s="1"/>
      <c r="AN603" s="1"/>
      <c r="AV603" s="2"/>
    </row>
    <row r="604">
      <c r="J604" s="1"/>
      <c r="V604" s="1"/>
      <c r="AB604" s="1"/>
      <c r="AH604" s="1"/>
      <c r="AN604" s="1"/>
      <c r="AV604" s="2"/>
    </row>
    <row r="605">
      <c r="J605" s="1"/>
      <c r="V605" s="1"/>
      <c r="AB605" s="1"/>
      <c r="AH605" s="1"/>
      <c r="AN605" s="1"/>
      <c r="AV605" s="2"/>
    </row>
    <row r="606">
      <c r="J606" s="1"/>
      <c r="V606" s="1"/>
      <c r="AB606" s="1"/>
      <c r="AH606" s="1"/>
      <c r="AN606" s="1"/>
      <c r="AV606" s="2"/>
    </row>
    <row r="607">
      <c r="J607" s="1"/>
      <c r="V607" s="1"/>
      <c r="AB607" s="1"/>
      <c r="AH607" s="1"/>
      <c r="AN607" s="1"/>
      <c r="AV607" s="2"/>
    </row>
    <row r="608">
      <c r="J608" s="1"/>
      <c r="V608" s="1"/>
      <c r="AB608" s="1"/>
      <c r="AH608" s="1"/>
      <c r="AN608" s="1"/>
      <c r="AV608" s="2"/>
    </row>
    <row r="609">
      <c r="J609" s="1"/>
      <c r="V609" s="1"/>
      <c r="AB609" s="1"/>
      <c r="AH609" s="1"/>
      <c r="AN609" s="1"/>
      <c r="AV609" s="2"/>
    </row>
    <row r="610">
      <c r="J610" s="1"/>
      <c r="V610" s="1"/>
      <c r="AB610" s="1"/>
      <c r="AH610" s="1"/>
      <c r="AN610" s="1"/>
      <c r="AV610" s="2"/>
    </row>
    <row r="611">
      <c r="J611" s="1"/>
      <c r="V611" s="1"/>
      <c r="AB611" s="1"/>
      <c r="AH611" s="1"/>
      <c r="AN611" s="1"/>
      <c r="AV611" s="2"/>
    </row>
    <row r="612">
      <c r="J612" s="1"/>
      <c r="V612" s="1"/>
      <c r="AB612" s="1"/>
      <c r="AH612" s="1"/>
      <c r="AN612" s="1"/>
      <c r="AV612" s="2"/>
    </row>
    <row r="613">
      <c r="J613" s="1"/>
      <c r="V613" s="1"/>
      <c r="AB613" s="1"/>
      <c r="AH613" s="1"/>
      <c r="AN613" s="1"/>
      <c r="AV613" s="2"/>
    </row>
    <row r="614">
      <c r="J614" s="1"/>
      <c r="V614" s="1"/>
      <c r="AB614" s="1"/>
      <c r="AH614" s="1"/>
      <c r="AN614" s="1"/>
      <c r="AV614" s="2"/>
    </row>
    <row r="615">
      <c r="J615" s="1"/>
      <c r="V615" s="1"/>
      <c r="AB615" s="1"/>
      <c r="AH615" s="1"/>
      <c r="AN615" s="1"/>
      <c r="AV615" s="2"/>
    </row>
    <row r="616">
      <c r="J616" s="1"/>
      <c r="V616" s="1"/>
      <c r="AB616" s="1"/>
      <c r="AH616" s="1"/>
      <c r="AN616" s="1"/>
      <c r="AV616" s="2"/>
    </row>
    <row r="617">
      <c r="J617" s="1"/>
      <c r="V617" s="1"/>
      <c r="AB617" s="1"/>
      <c r="AH617" s="1"/>
      <c r="AN617" s="1"/>
      <c r="AV617" s="2"/>
    </row>
    <row r="618">
      <c r="J618" s="1"/>
      <c r="V618" s="1"/>
      <c r="AB618" s="1"/>
      <c r="AH618" s="1"/>
      <c r="AN618" s="1"/>
      <c r="AV618" s="2"/>
    </row>
    <row r="619">
      <c r="J619" s="1"/>
      <c r="V619" s="1"/>
      <c r="AB619" s="1"/>
      <c r="AH619" s="1"/>
      <c r="AN619" s="1"/>
      <c r="AV619" s="2"/>
    </row>
    <row r="620">
      <c r="J620" s="1"/>
      <c r="V620" s="1"/>
      <c r="AB620" s="1"/>
      <c r="AH620" s="1"/>
      <c r="AN620" s="1"/>
      <c r="AV620" s="2"/>
    </row>
    <row r="621">
      <c r="J621" s="1"/>
      <c r="V621" s="1"/>
      <c r="AB621" s="1"/>
      <c r="AH621" s="1"/>
      <c r="AN621" s="1"/>
      <c r="AV621" s="2"/>
    </row>
    <row r="622">
      <c r="J622" s="1"/>
      <c r="V622" s="1"/>
      <c r="AB622" s="1"/>
      <c r="AH622" s="1"/>
      <c r="AN622" s="1"/>
      <c r="AV622" s="2"/>
    </row>
    <row r="623">
      <c r="J623" s="1"/>
      <c r="V623" s="1"/>
      <c r="AB623" s="1"/>
      <c r="AH623" s="1"/>
      <c r="AN623" s="1"/>
      <c r="AV623" s="2"/>
    </row>
    <row r="624">
      <c r="J624" s="1"/>
      <c r="V624" s="1"/>
      <c r="AB624" s="1"/>
      <c r="AH624" s="1"/>
      <c r="AN624" s="1"/>
      <c r="AV624" s="2"/>
    </row>
    <row r="625">
      <c r="J625" s="1"/>
      <c r="V625" s="1"/>
      <c r="AB625" s="1"/>
      <c r="AH625" s="1"/>
      <c r="AN625" s="1"/>
      <c r="AV625" s="2"/>
    </row>
    <row r="626">
      <c r="J626" s="1"/>
      <c r="V626" s="1"/>
      <c r="AB626" s="1"/>
      <c r="AH626" s="1"/>
      <c r="AN626" s="1"/>
      <c r="AV626" s="2"/>
    </row>
    <row r="627">
      <c r="J627" s="1"/>
      <c r="V627" s="1"/>
      <c r="AB627" s="1"/>
      <c r="AH627" s="1"/>
      <c r="AN627" s="1"/>
      <c r="AV627" s="2"/>
    </row>
    <row r="628">
      <c r="J628" s="1"/>
      <c r="V628" s="1"/>
      <c r="AB628" s="1"/>
      <c r="AH628" s="1"/>
      <c r="AN628" s="1"/>
      <c r="AV628" s="2"/>
    </row>
    <row r="629">
      <c r="J629" s="1"/>
      <c r="V629" s="1"/>
      <c r="AB629" s="1"/>
      <c r="AH629" s="1"/>
      <c r="AN629" s="1"/>
      <c r="AV629" s="2"/>
    </row>
    <row r="630">
      <c r="J630" s="1"/>
      <c r="V630" s="1"/>
      <c r="AB630" s="1"/>
      <c r="AH630" s="1"/>
      <c r="AN630" s="1"/>
      <c r="AV630" s="2"/>
    </row>
    <row r="631">
      <c r="J631" s="1"/>
      <c r="V631" s="1"/>
      <c r="AB631" s="1"/>
      <c r="AH631" s="1"/>
      <c r="AN631" s="1"/>
      <c r="AV631" s="2"/>
    </row>
    <row r="632">
      <c r="J632" s="1"/>
      <c r="V632" s="1"/>
      <c r="AB632" s="1"/>
      <c r="AH632" s="1"/>
      <c r="AN632" s="1"/>
      <c r="AV632" s="2"/>
    </row>
    <row r="633">
      <c r="J633" s="1"/>
      <c r="V633" s="1"/>
      <c r="AB633" s="1"/>
      <c r="AH633" s="1"/>
      <c r="AN633" s="1"/>
      <c r="AV633" s="2"/>
    </row>
    <row r="634">
      <c r="J634" s="1"/>
      <c r="V634" s="1"/>
      <c r="AB634" s="1"/>
      <c r="AH634" s="1"/>
      <c r="AN634" s="1"/>
      <c r="AV634" s="2"/>
    </row>
    <row r="635">
      <c r="J635" s="1"/>
      <c r="V635" s="1"/>
      <c r="AB635" s="1"/>
      <c r="AH635" s="1"/>
      <c r="AN635" s="1"/>
      <c r="AV635" s="2"/>
    </row>
    <row r="636">
      <c r="J636" s="1"/>
      <c r="V636" s="1"/>
      <c r="AB636" s="1"/>
      <c r="AH636" s="1"/>
      <c r="AN636" s="1"/>
      <c r="AV636" s="2"/>
    </row>
    <row r="637">
      <c r="J637" s="1"/>
      <c r="V637" s="1"/>
      <c r="AB637" s="1"/>
      <c r="AH637" s="1"/>
      <c r="AN637" s="1"/>
      <c r="AV637" s="2"/>
    </row>
    <row r="638">
      <c r="J638" s="1"/>
      <c r="V638" s="1"/>
      <c r="AB638" s="1"/>
      <c r="AH638" s="1"/>
      <c r="AN638" s="1"/>
      <c r="AV638" s="2"/>
    </row>
    <row r="639">
      <c r="J639" s="1"/>
      <c r="V639" s="1"/>
      <c r="AB639" s="1"/>
      <c r="AH639" s="1"/>
      <c r="AN639" s="1"/>
      <c r="AV639" s="2"/>
    </row>
    <row r="640">
      <c r="J640" s="1"/>
      <c r="V640" s="1"/>
      <c r="AB640" s="1"/>
      <c r="AH640" s="1"/>
      <c r="AN640" s="1"/>
      <c r="AV640" s="2"/>
    </row>
    <row r="641">
      <c r="J641" s="1"/>
      <c r="V641" s="1"/>
      <c r="AB641" s="1"/>
      <c r="AH641" s="1"/>
      <c r="AN641" s="1"/>
      <c r="AV641" s="2"/>
    </row>
    <row r="642">
      <c r="J642" s="1"/>
      <c r="V642" s="1"/>
      <c r="AB642" s="1"/>
      <c r="AH642" s="1"/>
      <c r="AN642" s="1"/>
      <c r="AV642" s="2"/>
    </row>
    <row r="643">
      <c r="J643" s="1"/>
      <c r="V643" s="1"/>
      <c r="AB643" s="1"/>
      <c r="AH643" s="1"/>
      <c r="AN643" s="1"/>
      <c r="AV643" s="2"/>
    </row>
    <row r="644">
      <c r="J644" s="1"/>
      <c r="V644" s="1"/>
      <c r="AB644" s="1"/>
      <c r="AH644" s="1"/>
      <c r="AN644" s="1"/>
      <c r="AV644" s="2"/>
    </row>
    <row r="645">
      <c r="J645" s="1"/>
      <c r="V645" s="1"/>
      <c r="AB645" s="1"/>
      <c r="AH645" s="1"/>
      <c r="AN645" s="1"/>
      <c r="AV645" s="2"/>
    </row>
    <row r="646">
      <c r="J646" s="1"/>
      <c r="V646" s="1"/>
      <c r="AB646" s="1"/>
      <c r="AH646" s="1"/>
      <c r="AN646" s="1"/>
      <c r="AV646" s="2"/>
    </row>
    <row r="647">
      <c r="J647" s="1"/>
      <c r="V647" s="1"/>
      <c r="AB647" s="1"/>
      <c r="AH647" s="1"/>
      <c r="AN647" s="1"/>
      <c r="AV647" s="2"/>
    </row>
    <row r="648">
      <c r="J648" s="1"/>
      <c r="V648" s="1"/>
      <c r="AB648" s="1"/>
      <c r="AH648" s="1"/>
      <c r="AN648" s="1"/>
      <c r="AV648" s="2"/>
    </row>
    <row r="649">
      <c r="J649" s="1"/>
      <c r="V649" s="1"/>
      <c r="AB649" s="1"/>
      <c r="AH649" s="1"/>
      <c r="AN649" s="1"/>
      <c r="AV649" s="2"/>
    </row>
    <row r="650">
      <c r="J650" s="1"/>
      <c r="V650" s="1"/>
      <c r="AB650" s="1"/>
      <c r="AH650" s="1"/>
      <c r="AN650" s="1"/>
      <c r="AV650" s="2"/>
    </row>
    <row r="651">
      <c r="J651" s="1"/>
      <c r="V651" s="1"/>
      <c r="AB651" s="1"/>
      <c r="AH651" s="1"/>
      <c r="AN651" s="1"/>
      <c r="AV651" s="2"/>
    </row>
    <row r="652">
      <c r="J652" s="1"/>
      <c r="V652" s="1"/>
      <c r="AB652" s="1"/>
      <c r="AH652" s="1"/>
      <c r="AN652" s="1"/>
      <c r="AV652" s="2"/>
    </row>
    <row r="653">
      <c r="J653" s="1"/>
      <c r="V653" s="1"/>
      <c r="AB653" s="1"/>
      <c r="AH653" s="1"/>
      <c r="AN653" s="1"/>
      <c r="AV653" s="2"/>
    </row>
    <row r="654">
      <c r="J654" s="1"/>
      <c r="V654" s="1"/>
      <c r="AB654" s="1"/>
      <c r="AH654" s="1"/>
      <c r="AN654" s="1"/>
      <c r="AV654" s="2"/>
    </row>
    <row r="655">
      <c r="J655" s="1"/>
      <c r="V655" s="1"/>
      <c r="AB655" s="1"/>
      <c r="AH655" s="1"/>
      <c r="AN655" s="1"/>
      <c r="AV655" s="2"/>
    </row>
    <row r="656">
      <c r="J656" s="1"/>
      <c r="V656" s="1"/>
      <c r="AB656" s="1"/>
      <c r="AH656" s="1"/>
      <c r="AN656" s="1"/>
      <c r="AV656" s="2"/>
    </row>
    <row r="657">
      <c r="J657" s="1"/>
      <c r="V657" s="1"/>
      <c r="AB657" s="1"/>
      <c r="AH657" s="1"/>
      <c r="AN657" s="1"/>
      <c r="AV657" s="2"/>
    </row>
    <row r="658">
      <c r="J658" s="1"/>
      <c r="V658" s="1"/>
      <c r="AB658" s="1"/>
      <c r="AH658" s="1"/>
      <c r="AN658" s="1"/>
      <c r="AV658" s="2"/>
    </row>
    <row r="659">
      <c r="J659" s="1"/>
      <c r="V659" s="1"/>
      <c r="AB659" s="1"/>
      <c r="AH659" s="1"/>
      <c r="AN659" s="1"/>
      <c r="AV659" s="2"/>
    </row>
    <row r="660">
      <c r="J660" s="1"/>
      <c r="V660" s="1"/>
      <c r="AB660" s="1"/>
      <c r="AH660" s="1"/>
      <c r="AN660" s="1"/>
      <c r="AV660" s="2"/>
    </row>
    <row r="661">
      <c r="J661" s="1"/>
      <c r="V661" s="1"/>
      <c r="AB661" s="1"/>
      <c r="AH661" s="1"/>
      <c r="AN661" s="1"/>
      <c r="AV661" s="2"/>
    </row>
    <row r="662">
      <c r="J662" s="1"/>
      <c r="V662" s="1"/>
      <c r="AB662" s="1"/>
      <c r="AH662" s="1"/>
      <c r="AN662" s="1"/>
      <c r="AV662" s="2"/>
    </row>
    <row r="663">
      <c r="J663" s="1"/>
      <c r="V663" s="1"/>
      <c r="AB663" s="1"/>
      <c r="AH663" s="1"/>
      <c r="AN663" s="1"/>
      <c r="AV663" s="2"/>
    </row>
    <row r="664">
      <c r="J664" s="1"/>
      <c r="V664" s="1"/>
      <c r="AB664" s="1"/>
      <c r="AH664" s="1"/>
      <c r="AN664" s="1"/>
      <c r="AV664" s="2"/>
    </row>
    <row r="665">
      <c r="J665" s="1"/>
      <c r="V665" s="1"/>
      <c r="AB665" s="1"/>
      <c r="AH665" s="1"/>
      <c r="AN665" s="1"/>
      <c r="AV665" s="2"/>
    </row>
    <row r="666">
      <c r="J666" s="1"/>
      <c r="V666" s="1"/>
      <c r="AB666" s="1"/>
      <c r="AH666" s="1"/>
      <c r="AN666" s="1"/>
      <c r="AV666" s="2"/>
    </row>
    <row r="667">
      <c r="J667" s="1"/>
      <c r="V667" s="1"/>
      <c r="AB667" s="1"/>
      <c r="AH667" s="1"/>
      <c r="AN667" s="1"/>
      <c r="AV667" s="2"/>
    </row>
    <row r="668">
      <c r="J668" s="1"/>
      <c r="V668" s="1"/>
      <c r="AB668" s="1"/>
      <c r="AH668" s="1"/>
      <c r="AN668" s="1"/>
      <c r="AV668" s="2"/>
    </row>
    <row r="669">
      <c r="J669" s="1"/>
      <c r="V669" s="1"/>
      <c r="AB669" s="1"/>
      <c r="AH669" s="1"/>
      <c r="AN669" s="1"/>
      <c r="AV669" s="2"/>
    </row>
    <row r="670">
      <c r="J670" s="1"/>
      <c r="V670" s="1"/>
      <c r="AB670" s="1"/>
      <c r="AH670" s="1"/>
      <c r="AN670" s="1"/>
      <c r="AV670" s="2"/>
    </row>
    <row r="671">
      <c r="J671" s="1"/>
      <c r="V671" s="1"/>
      <c r="AB671" s="1"/>
      <c r="AH671" s="1"/>
      <c r="AN671" s="1"/>
      <c r="AV671" s="2"/>
    </row>
    <row r="672">
      <c r="J672" s="1"/>
      <c r="V672" s="1"/>
      <c r="AB672" s="1"/>
      <c r="AH672" s="1"/>
      <c r="AN672" s="1"/>
      <c r="AV672" s="2"/>
    </row>
    <row r="673">
      <c r="J673" s="1"/>
      <c r="V673" s="1"/>
      <c r="AB673" s="1"/>
      <c r="AH673" s="1"/>
      <c r="AN673" s="1"/>
      <c r="AV673" s="2"/>
    </row>
    <row r="674">
      <c r="J674" s="1"/>
      <c r="V674" s="1"/>
      <c r="AB674" s="1"/>
      <c r="AH674" s="1"/>
      <c r="AN674" s="1"/>
      <c r="AV674" s="2"/>
    </row>
    <row r="675">
      <c r="J675" s="1"/>
      <c r="V675" s="1"/>
      <c r="AB675" s="1"/>
      <c r="AH675" s="1"/>
      <c r="AN675" s="1"/>
      <c r="AV675" s="2"/>
    </row>
    <row r="676">
      <c r="J676" s="1"/>
      <c r="V676" s="1"/>
      <c r="AB676" s="1"/>
      <c r="AH676" s="1"/>
      <c r="AN676" s="1"/>
      <c r="AV676" s="2"/>
    </row>
    <row r="677">
      <c r="J677" s="1"/>
      <c r="V677" s="1"/>
      <c r="AB677" s="1"/>
      <c r="AH677" s="1"/>
      <c r="AN677" s="1"/>
      <c r="AV677" s="2"/>
    </row>
    <row r="678">
      <c r="J678" s="1"/>
      <c r="V678" s="1"/>
      <c r="AB678" s="1"/>
      <c r="AH678" s="1"/>
      <c r="AN678" s="1"/>
      <c r="AV678" s="2"/>
    </row>
    <row r="679">
      <c r="J679" s="1"/>
      <c r="V679" s="1"/>
      <c r="AB679" s="1"/>
      <c r="AH679" s="1"/>
      <c r="AN679" s="1"/>
      <c r="AV679" s="2"/>
    </row>
    <row r="680">
      <c r="J680" s="1"/>
      <c r="V680" s="1"/>
      <c r="AB680" s="1"/>
      <c r="AH680" s="1"/>
      <c r="AN680" s="1"/>
      <c r="AV680" s="2"/>
    </row>
    <row r="681">
      <c r="J681" s="1"/>
      <c r="V681" s="1"/>
      <c r="AB681" s="1"/>
      <c r="AH681" s="1"/>
      <c r="AN681" s="1"/>
      <c r="AV681" s="2"/>
    </row>
    <row r="682">
      <c r="J682" s="1"/>
      <c r="V682" s="1"/>
      <c r="AB682" s="1"/>
      <c r="AH682" s="1"/>
      <c r="AN682" s="1"/>
      <c r="AV682" s="2"/>
    </row>
    <row r="683">
      <c r="J683" s="1"/>
      <c r="V683" s="1"/>
      <c r="AB683" s="1"/>
      <c r="AH683" s="1"/>
      <c r="AN683" s="1"/>
      <c r="AV683" s="2"/>
    </row>
    <row r="684">
      <c r="J684" s="1"/>
      <c r="V684" s="1"/>
      <c r="AB684" s="1"/>
      <c r="AH684" s="1"/>
      <c r="AN684" s="1"/>
      <c r="AV684" s="2"/>
    </row>
    <row r="685">
      <c r="J685" s="1"/>
      <c r="V685" s="1"/>
      <c r="AB685" s="1"/>
      <c r="AH685" s="1"/>
      <c r="AN685" s="1"/>
      <c r="AV685" s="2"/>
    </row>
    <row r="686">
      <c r="J686" s="1"/>
      <c r="V686" s="1"/>
      <c r="AB686" s="1"/>
      <c r="AH686" s="1"/>
      <c r="AN686" s="1"/>
      <c r="AV686" s="2"/>
    </row>
    <row r="687">
      <c r="J687" s="1"/>
      <c r="V687" s="1"/>
      <c r="AB687" s="1"/>
      <c r="AH687" s="1"/>
      <c r="AN687" s="1"/>
      <c r="AV687" s="2"/>
    </row>
    <row r="688">
      <c r="J688" s="1"/>
      <c r="V688" s="1"/>
      <c r="AB688" s="1"/>
      <c r="AH688" s="1"/>
      <c r="AN688" s="1"/>
      <c r="AV688" s="2"/>
    </row>
    <row r="689">
      <c r="J689" s="1"/>
      <c r="V689" s="1"/>
      <c r="AB689" s="1"/>
      <c r="AH689" s="1"/>
      <c r="AN689" s="1"/>
      <c r="AV689" s="2"/>
    </row>
    <row r="690">
      <c r="J690" s="1"/>
      <c r="V690" s="1"/>
      <c r="AB690" s="1"/>
      <c r="AH690" s="1"/>
      <c r="AN690" s="1"/>
      <c r="AV690" s="2"/>
    </row>
    <row r="691">
      <c r="J691" s="1"/>
      <c r="V691" s="1"/>
      <c r="AB691" s="1"/>
      <c r="AH691" s="1"/>
      <c r="AN691" s="1"/>
      <c r="AV691" s="2"/>
    </row>
    <row r="692">
      <c r="J692" s="1"/>
      <c r="V692" s="1"/>
      <c r="AB692" s="1"/>
      <c r="AH692" s="1"/>
      <c r="AN692" s="1"/>
      <c r="AV692" s="2"/>
    </row>
    <row r="693">
      <c r="J693" s="1"/>
      <c r="V693" s="1"/>
      <c r="AB693" s="1"/>
      <c r="AH693" s="1"/>
      <c r="AN693" s="1"/>
      <c r="AV693" s="2"/>
    </row>
    <row r="694">
      <c r="J694" s="1"/>
      <c r="V694" s="1"/>
      <c r="AB694" s="1"/>
      <c r="AH694" s="1"/>
      <c r="AN694" s="1"/>
      <c r="AV694" s="2"/>
    </row>
    <row r="695">
      <c r="J695" s="1"/>
      <c r="V695" s="1"/>
      <c r="AB695" s="1"/>
      <c r="AH695" s="1"/>
      <c r="AN695" s="1"/>
      <c r="AV695" s="2"/>
    </row>
    <row r="696">
      <c r="J696" s="1"/>
      <c r="V696" s="1"/>
      <c r="AB696" s="1"/>
      <c r="AH696" s="1"/>
      <c r="AN696" s="1"/>
      <c r="AV696" s="2"/>
    </row>
    <row r="697">
      <c r="J697" s="1"/>
      <c r="V697" s="1"/>
      <c r="AB697" s="1"/>
      <c r="AH697" s="1"/>
      <c r="AN697" s="1"/>
      <c r="AV697" s="2"/>
    </row>
    <row r="698">
      <c r="J698" s="1"/>
      <c r="V698" s="1"/>
      <c r="AB698" s="1"/>
      <c r="AH698" s="1"/>
      <c r="AN698" s="1"/>
      <c r="AV698" s="2"/>
    </row>
    <row r="699">
      <c r="J699" s="1"/>
      <c r="V699" s="1"/>
      <c r="AB699" s="1"/>
      <c r="AH699" s="1"/>
      <c r="AN699" s="1"/>
      <c r="AV699" s="2"/>
    </row>
    <row r="700">
      <c r="J700" s="1"/>
      <c r="V700" s="1"/>
      <c r="AB700" s="1"/>
      <c r="AH700" s="1"/>
      <c r="AN700" s="1"/>
      <c r="AV700" s="2"/>
    </row>
    <row r="701">
      <c r="J701" s="1"/>
      <c r="V701" s="1"/>
      <c r="AB701" s="1"/>
      <c r="AH701" s="1"/>
      <c r="AN701" s="1"/>
      <c r="AV701" s="2"/>
    </row>
    <row r="702">
      <c r="J702" s="1"/>
      <c r="V702" s="1"/>
      <c r="AB702" s="1"/>
      <c r="AH702" s="1"/>
      <c r="AN702" s="1"/>
      <c r="AV702" s="2"/>
    </row>
    <row r="703">
      <c r="J703" s="1"/>
      <c r="V703" s="1"/>
      <c r="AB703" s="1"/>
      <c r="AH703" s="1"/>
      <c r="AN703" s="1"/>
      <c r="AV703" s="2"/>
    </row>
    <row r="704">
      <c r="J704" s="1"/>
      <c r="V704" s="1"/>
      <c r="AB704" s="1"/>
      <c r="AH704" s="1"/>
      <c r="AN704" s="1"/>
      <c r="AV704" s="2"/>
    </row>
    <row r="705">
      <c r="J705" s="1"/>
      <c r="V705" s="1"/>
      <c r="AB705" s="1"/>
      <c r="AH705" s="1"/>
      <c r="AN705" s="1"/>
      <c r="AV705" s="2"/>
    </row>
    <row r="706">
      <c r="J706" s="1"/>
      <c r="V706" s="1"/>
      <c r="AB706" s="1"/>
      <c r="AH706" s="1"/>
      <c r="AN706" s="1"/>
      <c r="AV706" s="2"/>
    </row>
    <row r="707">
      <c r="J707" s="1"/>
      <c r="V707" s="1"/>
      <c r="AB707" s="1"/>
      <c r="AH707" s="1"/>
      <c r="AN707" s="1"/>
      <c r="AV707" s="2"/>
    </row>
    <row r="708">
      <c r="J708" s="1"/>
      <c r="V708" s="1"/>
      <c r="AB708" s="1"/>
      <c r="AH708" s="1"/>
      <c r="AN708" s="1"/>
      <c r="AV708" s="2"/>
    </row>
    <row r="709">
      <c r="J709" s="1"/>
      <c r="V709" s="1"/>
      <c r="AB709" s="1"/>
      <c r="AH709" s="1"/>
      <c r="AN709" s="1"/>
      <c r="AV709" s="2"/>
    </row>
    <row r="710">
      <c r="J710" s="1"/>
      <c r="V710" s="1"/>
      <c r="AB710" s="1"/>
      <c r="AH710" s="1"/>
      <c r="AN710" s="1"/>
      <c r="AV710" s="2"/>
    </row>
    <row r="711">
      <c r="J711" s="1"/>
      <c r="V711" s="1"/>
      <c r="AB711" s="1"/>
      <c r="AH711" s="1"/>
      <c r="AN711" s="1"/>
      <c r="AV711" s="2"/>
    </row>
    <row r="712">
      <c r="J712" s="1"/>
      <c r="V712" s="1"/>
      <c r="AB712" s="1"/>
      <c r="AH712" s="1"/>
      <c r="AN712" s="1"/>
      <c r="AV712" s="2"/>
    </row>
    <row r="713">
      <c r="J713" s="1"/>
      <c r="V713" s="1"/>
      <c r="AB713" s="1"/>
      <c r="AH713" s="1"/>
      <c r="AN713" s="1"/>
      <c r="AV713" s="2"/>
    </row>
    <row r="714">
      <c r="J714" s="1"/>
      <c r="V714" s="1"/>
      <c r="AB714" s="1"/>
      <c r="AH714" s="1"/>
      <c r="AN714" s="1"/>
      <c r="AV714" s="2"/>
    </row>
    <row r="715">
      <c r="J715" s="1"/>
      <c r="V715" s="1"/>
      <c r="AB715" s="1"/>
      <c r="AH715" s="1"/>
      <c r="AN715" s="1"/>
      <c r="AV715" s="2"/>
    </row>
    <row r="716">
      <c r="J716" s="1"/>
      <c r="V716" s="1"/>
      <c r="AB716" s="1"/>
      <c r="AH716" s="1"/>
      <c r="AN716" s="1"/>
      <c r="AV716" s="2"/>
    </row>
    <row r="717">
      <c r="J717" s="1"/>
      <c r="V717" s="1"/>
      <c r="AB717" s="1"/>
      <c r="AH717" s="1"/>
      <c r="AN717" s="1"/>
      <c r="AV717" s="2"/>
    </row>
    <row r="718">
      <c r="J718" s="1"/>
      <c r="V718" s="1"/>
      <c r="AB718" s="1"/>
      <c r="AH718" s="1"/>
      <c r="AN718" s="1"/>
      <c r="AV718" s="2"/>
    </row>
    <row r="719">
      <c r="J719" s="1"/>
      <c r="V719" s="1"/>
      <c r="AB719" s="1"/>
      <c r="AH719" s="1"/>
      <c r="AN719" s="1"/>
      <c r="AV719" s="2"/>
    </row>
    <row r="720">
      <c r="J720" s="1"/>
      <c r="V720" s="1"/>
      <c r="AB720" s="1"/>
      <c r="AH720" s="1"/>
      <c r="AN720" s="1"/>
      <c r="AV720" s="2"/>
    </row>
    <row r="721">
      <c r="J721" s="1"/>
      <c r="V721" s="1"/>
      <c r="AB721" s="1"/>
      <c r="AH721" s="1"/>
      <c r="AN721" s="1"/>
      <c r="AV721" s="2"/>
    </row>
    <row r="722">
      <c r="J722" s="1"/>
      <c r="V722" s="1"/>
      <c r="AB722" s="1"/>
      <c r="AH722" s="1"/>
      <c r="AN722" s="1"/>
      <c r="AV722" s="2"/>
    </row>
    <row r="723">
      <c r="J723" s="1"/>
      <c r="V723" s="1"/>
      <c r="AB723" s="1"/>
      <c r="AH723" s="1"/>
      <c r="AN723" s="1"/>
      <c r="AV723" s="2"/>
    </row>
    <row r="724">
      <c r="J724" s="1"/>
      <c r="V724" s="1"/>
      <c r="AB724" s="1"/>
      <c r="AH724" s="1"/>
      <c r="AN724" s="1"/>
      <c r="AV724" s="2"/>
    </row>
    <row r="725">
      <c r="J725" s="1"/>
      <c r="V725" s="1"/>
      <c r="AB725" s="1"/>
      <c r="AH725" s="1"/>
      <c r="AN725" s="1"/>
      <c r="AV725" s="2"/>
    </row>
    <row r="726">
      <c r="J726" s="1"/>
      <c r="V726" s="1"/>
      <c r="AB726" s="1"/>
      <c r="AH726" s="1"/>
      <c r="AN726" s="1"/>
      <c r="AV726" s="2"/>
    </row>
    <row r="727">
      <c r="J727" s="1"/>
      <c r="V727" s="1"/>
      <c r="AB727" s="1"/>
      <c r="AH727" s="1"/>
      <c r="AN727" s="1"/>
      <c r="AV727" s="2"/>
    </row>
    <row r="728">
      <c r="J728" s="1"/>
      <c r="V728" s="1"/>
      <c r="AB728" s="1"/>
      <c r="AH728" s="1"/>
      <c r="AN728" s="1"/>
      <c r="AV728" s="2"/>
    </row>
    <row r="729">
      <c r="J729" s="1"/>
      <c r="V729" s="1"/>
      <c r="AB729" s="1"/>
      <c r="AH729" s="1"/>
      <c r="AN729" s="1"/>
      <c r="AV729" s="2"/>
    </row>
    <row r="730">
      <c r="J730" s="1"/>
      <c r="V730" s="1"/>
      <c r="AB730" s="1"/>
      <c r="AH730" s="1"/>
      <c r="AN730" s="1"/>
      <c r="AV730" s="2"/>
    </row>
    <row r="731">
      <c r="J731" s="1"/>
      <c r="V731" s="1"/>
      <c r="AB731" s="1"/>
      <c r="AH731" s="1"/>
      <c r="AN731" s="1"/>
      <c r="AV731" s="2"/>
    </row>
    <row r="732">
      <c r="J732" s="1"/>
      <c r="V732" s="1"/>
      <c r="AB732" s="1"/>
      <c r="AH732" s="1"/>
      <c r="AN732" s="1"/>
      <c r="AV732" s="2"/>
    </row>
    <row r="733">
      <c r="J733" s="1"/>
      <c r="V733" s="1"/>
      <c r="AB733" s="1"/>
      <c r="AH733" s="1"/>
      <c r="AN733" s="1"/>
      <c r="AV733" s="2"/>
    </row>
    <row r="734">
      <c r="J734" s="1"/>
      <c r="V734" s="1"/>
      <c r="AB734" s="1"/>
      <c r="AH734" s="1"/>
      <c r="AN734" s="1"/>
      <c r="AV734" s="2"/>
    </row>
    <row r="735">
      <c r="J735" s="1"/>
      <c r="V735" s="1"/>
      <c r="AB735" s="1"/>
      <c r="AH735" s="1"/>
      <c r="AN735" s="1"/>
      <c r="AV735" s="2"/>
    </row>
    <row r="736">
      <c r="J736" s="1"/>
      <c r="V736" s="1"/>
      <c r="AB736" s="1"/>
      <c r="AH736" s="1"/>
      <c r="AN736" s="1"/>
      <c r="AV736" s="2"/>
    </row>
    <row r="737">
      <c r="J737" s="1"/>
      <c r="V737" s="1"/>
      <c r="AB737" s="1"/>
      <c r="AH737" s="1"/>
      <c r="AN737" s="1"/>
      <c r="AV737" s="2"/>
    </row>
    <row r="738">
      <c r="J738" s="1"/>
      <c r="V738" s="1"/>
      <c r="AB738" s="1"/>
      <c r="AH738" s="1"/>
      <c r="AN738" s="1"/>
      <c r="AV738" s="2"/>
    </row>
    <row r="739">
      <c r="J739" s="1"/>
      <c r="V739" s="1"/>
      <c r="AB739" s="1"/>
      <c r="AH739" s="1"/>
      <c r="AN739" s="1"/>
      <c r="AV739" s="2"/>
    </row>
    <row r="740">
      <c r="J740" s="1"/>
      <c r="V740" s="1"/>
      <c r="AB740" s="1"/>
      <c r="AH740" s="1"/>
      <c r="AN740" s="1"/>
      <c r="AV740" s="2"/>
    </row>
    <row r="741">
      <c r="J741" s="1"/>
      <c r="V741" s="1"/>
      <c r="AB741" s="1"/>
      <c r="AH741" s="1"/>
      <c r="AN741" s="1"/>
      <c r="AV741" s="2"/>
    </row>
    <row r="742">
      <c r="J742" s="1"/>
      <c r="V742" s="1"/>
      <c r="AB742" s="1"/>
      <c r="AH742" s="1"/>
      <c r="AN742" s="1"/>
      <c r="AV742" s="2"/>
    </row>
    <row r="743">
      <c r="J743" s="1"/>
      <c r="V743" s="1"/>
      <c r="AB743" s="1"/>
      <c r="AH743" s="1"/>
      <c r="AN743" s="1"/>
      <c r="AV743" s="2"/>
    </row>
    <row r="744">
      <c r="J744" s="1"/>
      <c r="V744" s="1"/>
      <c r="AB744" s="1"/>
      <c r="AH744" s="1"/>
      <c r="AN744" s="1"/>
      <c r="AV744" s="2"/>
    </row>
    <row r="745">
      <c r="J745" s="1"/>
      <c r="V745" s="1"/>
      <c r="AB745" s="1"/>
      <c r="AH745" s="1"/>
      <c r="AN745" s="1"/>
      <c r="AV745" s="2"/>
    </row>
    <row r="746">
      <c r="J746" s="1"/>
      <c r="V746" s="1"/>
      <c r="AB746" s="1"/>
      <c r="AH746" s="1"/>
      <c r="AN746" s="1"/>
      <c r="AV746" s="2"/>
    </row>
    <row r="747">
      <c r="J747" s="1"/>
      <c r="V747" s="1"/>
      <c r="AB747" s="1"/>
      <c r="AH747" s="1"/>
      <c r="AN747" s="1"/>
      <c r="AV747" s="2"/>
    </row>
    <row r="748">
      <c r="J748" s="1"/>
      <c r="V748" s="1"/>
      <c r="AB748" s="1"/>
      <c r="AH748" s="1"/>
      <c r="AN748" s="1"/>
      <c r="AV748" s="2"/>
    </row>
    <row r="749">
      <c r="J749" s="1"/>
      <c r="V749" s="1"/>
      <c r="AB749" s="1"/>
      <c r="AH749" s="1"/>
      <c r="AN749" s="1"/>
      <c r="AV749" s="2"/>
    </row>
    <row r="750">
      <c r="J750" s="1"/>
      <c r="V750" s="1"/>
      <c r="AB750" s="1"/>
      <c r="AH750" s="1"/>
      <c r="AN750" s="1"/>
      <c r="AV750" s="2"/>
    </row>
    <row r="751">
      <c r="J751" s="1"/>
      <c r="V751" s="1"/>
      <c r="AB751" s="1"/>
      <c r="AH751" s="1"/>
      <c r="AN751" s="1"/>
      <c r="AV751" s="2"/>
    </row>
    <row r="752">
      <c r="J752" s="1"/>
      <c r="V752" s="1"/>
      <c r="AB752" s="1"/>
      <c r="AH752" s="1"/>
      <c r="AN752" s="1"/>
      <c r="AV752" s="2"/>
    </row>
    <row r="753">
      <c r="J753" s="1"/>
      <c r="V753" s="1"/>
      <c r="AB753" s="1"/>
      <c r="AH753" s="1"/>
      <c r="AN753" s="1"/>
      <c r="AV753" s="2"/>
    </row>
    <row r="754">
      <c r="J754" s="1"/>
      <c r="V754" s="1"/>
      <c r="AB754" s="1"/>
      <c r="AH754" s="1"/>
      <c r="AN754" s="1"/>
      <c r="AV754" s="2"/>
    </row>
    <row r="755">
      <c r="J755" s="1"/>
      <c r="V755" s="1"/>
      <c r="AB755" s="1"/>
      <c r="AH755" s="1"/>
      <c r="AN755" s="1"/>
      <c r="AV755" s="2"/>
    </row>
    <row r="756">
      <c r="J756" s="1"/>
      <c r="V756" s="1"/>
      <c r="AB756" s="1"/>
      <c r="AH756" s="1"/>
      <c r="AN756" s="1"/>
      <c r="AV756" s="2"/>
    </row>
    <row r="757">
      <c r="J757" s="1"/>
      <c r="V757" s="1"/>
      <c r="AB757" s="1"/>
      <c r="AH757" s="1"/>
      <c r="AN757" s="1"/>
      <c r="AV757" s="2"/>
    </row>
    <row r="758">
      <c r="J758" s="1"/>
      <c r="V758" s="1"/>
      <c r="AB758" s="1"/>
      <c r="AH758" s="1"/>
      <c r="AN758" s="1"/>
      <c r="AV758" s="2"/>
    </row>
    <row r="759">
      <c r="J759" s="1"/>
      <c r="V759" s="1"/>
      <c r="AB759" s="1"/>
      <c r="AH759" s="1"/>
      <c r="AN759" s="1"/>
      <c r="AV759" s="2"/>
    </row>
    <row r="760">
      <c r="J760" s="1"/>
      <c r="V760" s="1"/>
      <c r="AB760" s="1"/>
      <c r="AH760" s="1"/>
      <c r="AN760" s="1"/>
      <c r="AV760" s="2"/>
    </row>
    <row r="761">
      <c r="J761" s="1"/>
      <c r="V761" s="1"/>
      <c r="AB761" s="1"/>
      <c r="AH761" s="1"/>
      <c r="AN761" s="1"/>
      <c r="AV761" s="2"/>
    </row>
    <row r="762">
      <c r="J762" s="1"/>
      <c r="V762" s="1"/>
      <c r="AB762" s="1"/>
      <c r="AH762" s="1"/>
      <c r="AN762" s="1"/>
      <c r="AV762" s="2"/>
    </row>
    <row r="763">
      <c r="J763" s="1"/>
      <c r="V763" s="1"/>
      <c r="AB763" s="1"/>
      <c r="AH763" s="1"/>
      <c r="AN763" s="1"/>
      <c r="AV763" s="2"/>
    </row>
    <row r="764">
      <c r="J764" s="1"/>
      <c r="V764" s="1"/>
      <c r="AB764" s="1"/>
      <c r="AH764" s="1"/>
      <c r="AN764" s="1"/>
      <c r="AV764" s="2"/>
    </row>
    <row r="765">
      <c r="J765" s="1"/>
      <c r="V765" s="1"/>
      <c r="AB765" s="1"/>
      <c r="AH765" s="1"/>
      <c r="AN765" s="1"/>
      <c r="AV765" s="2"/>
    </row>
    <row r="766">
      <c r="J766" s="1"/>
      <c r="V766" s="1"/>
      <c r="AB766" s="1"/>
      <c r="AH766" s="1"/>
      <c r="AN766" s="1"/>
      <c r="AV766" s="2"/>
    </row>
    <row r="767">
      <c r="J767" s="1"/>
      <c r="V767" s="1"/>
      <c r="AB767" s="1"/>
      <c r="AH767" s="1"/>
      <c r="AN767" s="1"/>
      <c r="AV767" s="2"/>
    </row>
    <row r="768">
      <c r="J768" s="1"/>
      <c r="V768" s="1"/>
      <c r="AB768" s="1"/>
      <c r="AH768" s="1"/>
      <c r="AN768" s="1"/>
      <c r="AV768" s="2"/>
    </row>
    <row r="769">
      <c r="J769" s="1"/>
      <c r="V769" s="1"/>
      <c r="AB769" s="1"/>
      <c r="AH769" s="1"/>
      <c r="AN769" s="1"/>
      <c r="AV769" s="2"/>
    </row>
    <row r="770">
      <c r="J770" s="1"/>
      <c r="V770" s="1"/>
      <c r="AB770" s="1"/>
      <c r="AH770" s="1"/>
      <c r="AN770" s="1"/>
      <c r="AV770" s="2"/>
    </row>
    <row r="771">
      <c r="J771" s="1"/>
      <c r="V771" s="1"/>
      <c r="AB771" s="1"/>
      <c r="AH771" s="1"/>
      <c r="AN771" s="1"/>
      <c r="AV771" s="2"/>
    </row>
    <row r="772">
      <c r="J772" s="1"/>
      <c r="V772" s="1"/>
      <c r="AB772" s="1"/>
      <c r="AH772" s="1"/>
      <c r="AN772" s="1"/>
      <c r="AV772" s="2"/>
    </row>
    <row r="773">
      <c r="J773" s="1"/>
      <c r="V773" s="1"/>
      <c r="AB773" s="1"/>
      <c r="AH773" s="1"/>
      <c r="AN773" s="1"/>
      <c r="AV773" s="2"/>
    </row>
    <row r="774">
      <c r="J774" s="1"/>
      <c r="V774" s="1"/>
      <c r="AB774" s="1"/>
      <c r="AH774" s="1"/>
      <c r="AN774" s="1"/>
      <c r="AV774" s="2"/>
    </row>
    <row r="775">
      <c r="J775" s="1"/>
      <c r="V775" s="1"/>
      <c r="AB775" s="1"/>
      <c r="AH775" s="1"/>
      <c r="AN775" s="1"/>
      <c r="AV775" s="2"/>
    </row>
    <row r="776">
      <c r="J776" s="1"/>
      <c r="V776" s="1"/>
      <c r="AB776" s="1"/>
      <c r="AH776" s="1"/>
      <c r="AN776" s="1"/>
      <c r="AV776" s="2"/>
    </row>
    <row r="777">
      <c r="J777" s="1"/>
      <c r="V777" s="1"/>
      <c r="AB777" s="1"/>
      <c r="AH777" s="1"/>
      <c r="AN777" s="1"/>
      <c r="AV777" s="2"/>
    </row>
    <row r="778">
      <c r="J778" s="1"/>
      <c r="V778" s="1"/>
      <c r="AB778" s="1"/>
      <c r="AH778" s="1"/>
      <c r="AN778" s="1"/>
      <c r="AV778" s="2"/>
    </row>
    <row r="779">
      <c r="J779" s="1"/>
      <c r="V779" s="1"/>
      <c r="AB779" s="1"/>
      <c r="AH779" s="1"/>
      <c r="AN779" s="1"/>
      <c r="AV779" s="2"/>
    </row>
    <row r="780">
      <c r="J780" s="1"/>
      <c r="V780" s="1"/>
      <c r="AB780" s="1"/>
      <c r="AH780" s="1"/>
      <c r="AN780" s="1"/>
      <c r="AV780" s="2"/>
    </row>
    <row r="781">
      <c r="J781" s="1"/>
      <c r="V781" s="1"/>
      <c r="AB781" s="1"/>
      <c r="AH781" s="1"/>
      <c r="AN781" s="1"/>
      <c r="AV781" s="2"/>
    </row>
    <row r="782">
      <c r="J782" s="1"/>
      <c r="V782" s="1"/>
      <c r="AB782" s="1"/>
      <c r="AH782" s="1"/>
      <c r="AN782" s="1"/>
      <c r="AV782" s="2"/>
    </row>
    <row r="783">
      <c r="J783" s="1"/>
      <c r="V783" s="1"/>
      <c r="AB783" s="1"/>
      <c r="AH783" s="1"/>
      <c r="AN783" s="1"/>
      <c r="AV783" s="2"/>
    </row>
    <row r="784">
      <c r="J784" s="1"/>
      <c r="V784" s="1"/>
      <c r="AB784" s="1"/>
      <c r="AH784" s="1"/>
      <c r="AN784" s="1"/>
      <c r="AV784" s="2"/>
    </row>
    <row r="785">
      <c r="J785" s="1"/>
      <c r="V785" s="1"/>
      <c r="AB785" s="1"/>
      <c r="AH785" s="1"/>
      <c r="AN785" s="1"/>
      <c r="AV785" s="2"/>
    </row>
    <row r="786">
      <c r="J786" s="1"/>
      <c r="V786" s="1"/>
      <c r="AB786" s="1"/>
      <c r="AH786" s="1"/>
      <c r="AN786" s="1"/>
      <c r="AV786" s="2"/>
    </row>
    <row r="787">
      <c r="J787" s="1"/>
      <c r="V787" s="1"/>
      <c r="AB787" s="1"/>
      <c r="AH787" s="1"/>
      <c r="AN787" s="1"/>
      <c r="AV787" s="2"/>
    </row>
    <row r="788">
      <c r="J788" s="1"/>
      <c r="V788" s="1"/>
      <c r="AB788" s="1"/>
      <c r="AH788" s="1"/>
      <c r="AN788" s="1"/>
      <c r="AV788" s="2"/>
    </row>
    <row r="789">
      <c r="J789" s="1"/>
      <c r="V789" s="1"/>
      <c r="AB789" s="1"/>
      <c r="AH789" s="1"/>
      <c r="AN789" s="1"/>
      <c r="AV789" s="2"/>
    </row>
    <row r="790">
      <c r="J790" s="1"/>
      <c r="V790" s="1"/>
      <c r="AB790" s="1"/>
      <c r="AH790" s="1"/>
      <c r="AN790" s="1"/>
      <c r="AV790" s="2"/>
    </row>
    <row r="791">
      <c r="J791" s="1"/>
      <c r="V791" s="1"/>
      <c r="AB791" s="1"/>
      <c r="AH791" s="1"/>
      <c r="AN791" s="1"/>
      <c r="AV791" s="2"/>
    </row>
    <row r="792">
      <c r="J792" s="1"/>
      <c r="V792" s="1"/>
      <c r="AB792" s="1"/>
      <c r="AH792" s="1"/>
      <c r="AN792" s="1"/>
      <c r="AV792" s="2"/>
    </row>
    <row r="793">
      <c r="J793" s="1"/>
      <c r="V793" s="1"/>
      <c r="AB793" s="1"/>
      <c r="AH793" s="1"/>
      <c r="AN793" s="1"/>
      <c r="AV793" s="2"/>
    </row>
    <row r="794">
      <c r="J794" s="1"/>
      <c r="V794" s="1"/>
      <c r="AB794" s="1"/>
      <c r="AH794" s="1"/>
      <c r="AN794" s="1"/>
      <c r="AV794" s="2"/>
    </row>
    <row r="795">
      <c r="J795" s="1"/>
      <c r="V795" s="1"/>
      <c r="AB795" s="1"/>
      <c r="AH795" s="1"/>
      <c r="AN795" s="1"/>
      <c r="AV795" s="2"/>
    </row>
    <row r="796">
      <c r="J796" s="1"/>
      <c r="V796" s="1"/>
      <c r="AB796" s="1"/>
      <c r="AH796" s="1"/>
      <c r="AN796" s="1"/>
      <c r="AV796" s="2"/>
    </row>
    <row r="797">
      <c r="J797" s="1"/>
      <c r="V797" s="1"/>
      <c r="AB797" s="1"/>
      <c r="AH797" s="1"/>
      <c r="AN797" s="1"/>
      <c r="AV797" s="2"/>
    </row>
    <row r="798">
      <c r="J798" s="1"/>
      <c r="V798" s="1"/>
      <c r="AB798" s="1"/>
      <c r="AH798" s="1"/>
      <c r="AN798" s="1"/>
      <c r="AV798" s="2"/>
    </row>
    <row r="799">
      <c r="J799" s="1"/>
      <c r="V799" s="1"/>
      <c r="AB799" s="1"/>
      <c r="AH799" s="1"/>
      <c r="AN799" s="1"/>
      <c r="AV799" s="2"/>
    </row>
    <row r="800">
      <c r="J800" s="1"/>
      <c r="V800" s="1"/>
      <c r="AB800" s="1"/>
      <c r="AH800" s="1"/>
      <c r="AN800" s="1"/>
      <c r="AV800" s="2"/>
    </row>
    <row r="801">
      <c r="J801" s="1"/>
      <c r="V801" s="1"/>
      <c r="AB801" s="1"/>
      <c r="AH801" s="1"/>
      <c r="AN801" s="1"/>
      <c r="AV801" s="2"/>
    </row>
    <row r="802">
      <c r="J802" s="1"/>
      <c r="V802" s="1"/>
      <c r="AB802" s="1"/>
      <c r="AH802" s="1"/>
      <c r="AN802" s="1"/>
      <c r="AV802" s="2"/>
    </row>
    <row r="803">
      <c r="J803" s="1"/>
      <c r="V803" s="1"/>
      <c r="AB803" s="1"/>
      <c r="AH803" s="1"/>
      <c r="AN803" s="1"/>
      <c r="AV803" s="2"/>
    </row>
    <row r="804">
      <c r="J804" s="1"/>
      <c r="V804" s="1"/>
      <c r="AB804" s="1"/>
      <c r="AH804" s="1"/>
      <c r="AN804" s="1"/>
      <c r="AV804" s="2"/>
    </row>
    <row r="805">
      <c r="J805" s="1"/>
      <c r="V805" s="1"/>
      <c r="AB805" s="1"/>
      <c r="AH805" s="1"/>
      <c r="AN805" s="1"/>
      <c r="AV805" s="2"/>
    </row>
    <row r="806">
      <c r="J806" s="1"/>
      <c r="V806" s="1"/>
      <c r="AB806" s="1"/>
      <c r="AH806" s="1"/>
      <c r="AN806" s="1"/>
      <c r="AV806" s="2"/>
    </row>
    <row r="807">
      <c r="J807" s="1"/>
      <c r="V807" s="1"/>
      <c r="AB807" s="1"/>
      <c r="AH807" s="1"/>
      <c r="AN807" s="1"/>
      <c r="AV807" s="2"/>
    </row>
    <row r="808">
      <c r="J808" s="1"/>
      <c r="V808" s="1"/>
      <c r="AB808" s="1"/>
      <c r="AH808" s="1"/>
      <c r="AN808" s="1"/>
      <c r="AV808" s="2"/>
    </row>
    <row r="809">
      <c r="J809" s="1"/>
      <c r="V809" s="1"/>
      <c r="AB809" s="1"/>
      <c r="AH809" s="1"/>
      <c r="AN809" s="1"/>
      <c r="AV809" s="2"/>
    </row>
    <row r="810">
      <c r="J810" s="1"/>
      <c r="V810" s="1"/>
      <c r="AB810" s="1"/>
      <c r="AH810" s="1"/>
      <c r="AN810" s="1"/>
      <c r="AV810" s="2"/>
    </row>
    <row r="811">
      <c r="J811" s="1"/>
      <c r="V811" s="1"/>
      <c r="AB811" s="1"/>
      <c r="AH811" s="1"/>
      <c r="AN811" s="1"/>
      <c r="AV811" s="2"/>
    </row>
    <row r="812">
      <c r="J812" s="1"/>
      <c r="V812" s="1"/>
      <c r="AB812" s="1"/>
      <c r="AH812" s="1"/>
      <c r="AN812" s="1"/>
      <c r="AV812" s="2"/>
    </row>
    <row r="813">
      <c r="J813" s="1"/>
      <c r="V813" s="1"/>
      <c r="AB813" s="1"/>
      <c r="AH813" s="1"/>
      <c r="AN813" s="1"/>
      <c r="AV813" s="2"/>
    </row>
    <row r="814">
      <c r="J814" s="1"/>
      <c r="V814" s="1"/>
      <c r="AB814" s="1"/>
      <c r="AH814" s="1"/>
      <c r="AN814" s="1"/>
      <c r="AV814" s="2"/>
    </row>
    <row r="815">
      <c r="J815" s="1"/>
      <c r="V815" s="1"/>
      <c r="AB815" s="1"/>
      <c r="AH815" s="1"/>
      <c r="AN815" s="1"/>
      <c r="AV815" s="2"/>
    </row>
    <row r="816">
      <c r="J816" s="1"/>
      <c r="V816" s="1"/>
      <c r="AB816" s="1"/>
      <c r="AH816" s="1"/>
      <c r="AN816" s="1"/>
      <c r="AV816" s="2"/>
    </row>
    <row r="817">
      <c r="J817" s="1"/>
      <c r="V817" s="1"/>
      <c r="AB817" s="1"/>
      <c r="AH817" s="1"/>
      <c r="AN817" s="1"/>
      <c r="AV817" s="2"/>
    </row>
    <row r="818">
      <c r="J818" s="1"/>
      <c r="V818" s="1"/>
      <c r="AB818" s="1"/>
      <c r="AH818" s="1"/>
      <c r="AN818" s="1"/>
      <c r="AV818" s="2"/>
    </row>
    <row r="819">
      <c r="J819" s="1"/>
      <c r="V819" s="1"/>
      <c r="AB819" s="1"/>
      <c r="AH819" s="1"/>
      <c r="AN819" s="1"/>
      <c r="AV819" s="2"/>
    </row>
    <row r="820">
      <c r="J820" s="1"/>
      <c r="V820" s="1"/>
      <c r="AB820" s="1"/>
      <c r="AH820" s="1"/>
      <c r="AN820" s="1"/>
      <c r="AV820" s="2"/>
    </row>
    <row r="821">
      <c r="J821" s="1"/>
      <c r="V821" s="1"/>
      <c r="AB821" s="1"/>
      <c r="AH821" s="1"/>
      <c r="AN821" s="1"/>
      <c r="AV821" s="2"/>
    </row>
    <row r="822">
      <c r="J822" s="1"/>
      <c r="V822" s="1"/>
      <c r="AB822" s="1"/>
      <c r="AH822" s="1"/>
      <c r="AN822" s="1"/>
      <c r="AV822" s="2"/>
    </row>
    <row r="823">
      <c r="J823" s="1"/>
      <c r="V823" s="1"/>
      <c r="AB823" s="1"/>
      <c r="AH823" s="1"/>
      <c r="AN823" s="1"/>
      <c r="AV823" s="2"/>
    </row>
    <row r="824">
      <c r="J824" s="1"/>
      <c r="V824" s="1"/>
      <c r="AB824" s="1"/>
      <c r="AH824" s="1"/>
      <c r="AN824" s="1"/>
      <c r="AV824" s="2"/>
    </row>
    <row r="825">
      <c r="J825" s="1"/>
      <c r="V825" s="1"/>
      <c r="AB825" s="1"/>
      <c r="AH825" s="1"/>
      <c r="AN825" s="1"/>
      <c r="AV825" s="2"/>
    </row>
    <row r="826">
      <c r="J826" s="1"/>
      <c r="V826" s="1"/>
      <c r="AB826" s="1"/>
      <c r="AH826" s="1"/>
      <c r="AN826" s="1"/>
      <c r="AV826" s="2"/>
    </row>
    <row r="827">
      <c r="J827" s="1"/>
      <c r="V827" s="1"/>
      <c r="AB827" s="1"/>
      <c r="AH827" s="1"/>
      <c r="AN827" s="1"/>
      <c r="AV827" s="2"/>
    </row>
    <row r="828">
      <c r="J828" s="1"/>
      <c r="V828" s="1"/>
      <c r="AB828" s="1"/>
      <c r="AH828" s="1"/>
      <c r="AN828" s="1"/>
      <c r="AV828" s="2"/>
    </row>
    <row r="829">
      <c r="J829" s="1"/>
      <c r="V829" s="1"/>
      <c r="AB829" s="1"/>
      <c r="AH829" s="1"/>
      <c r="AN829" s="1"/>
      <c r="AV829" s="2"/>
    </row>
    <row r="830">
      <c r="J830" s="1"/>
      <c r="V830" s="1"/>
      <c r="AB830" s="1"/>
      <c r="AH830" s="1"/>
      <c r="AN830" s="1"/>
      <c r="AV830" s="2"/>
    </row>
    <row r="831">
      <c r="J831" s="1"/>
      <c r="V831" s="1"/>
      <c r="AB831" s="1"/>
      <c r="AH831" s="1"/>
      <c r="AN831" s="1"/>
      <c r="AV831" s="2"/>
    </row>
    <row r="832">
      <c r="J832" s="1"/>
      <c r="V832" s="1"/>
      <c r="AB832" s="1"/>
      <c r="AH832" s="1"/>
      <c r="AN832" s="1"/>
      <c r="AV832" s="2"/>
    </row>
    <row r="833">
      <c r="J833" s="1"/>
      <c r="V833" s="1"/>
      <c r="AB833" s="1"/>
      <c r="AH833" s="1"/>
      <c r="AN833" s="1"/>
      <c r="AV833" s="2"/>
    </row>
    <row r="834">
      <c r="J834" s="1"/>
      <c r="V834" s="1"/>
      <c r="AB834" s="1"/>
      <c r="AH834" s="1"/>
      <c r="AN834" s="1"/>
      <c r="AV834" s="2"/>
    </row>
    <row r="835">
      <c r="J835" s="1"/>
      <c r="V835" s="1"/>
      <c r="AB835" s="1"/>
      <c r="AH835" s="1"/>
      <c r="AN835" s="1"/>
      <c r="AV835" s="2"/>
    </row>
    <row r="836">
      <c r="J836" s="1"/>
      <c r="V836" s="1"/>
      <c r="AB836" s="1"/>
      <c r="AH836" s="1"/>
      <c r="AN836" s="1"/>
      <c r="AV836" s="2"/>
    </row>
    <row r="837">
      <c r="J837" s="1"/>
      <c r="V837" s="1"/>
      <c r="AB837" s="1"/>
      <c r="AH837" s="1"/>
      <c r="AN837" s="1"/>
      <c r="AV837" s="2"/>
    </row>
    <row r="838">
      <c r="J838" s="1"/>
      <c r="V838" s="1"/>
      <c r="AB838" s="1"/>
      <c r="AH838" s="1"/>
      <c r="AN838" s="1"/>
      <c r="AV838" s="2"/>
    </row>
    <row r="839">
      <c r="J839" s="1"/>
      <c r="V839" s="1"/>
      <c r="AB839" s="1"/>
      <c r="AH839" s="1"/>
      <c r="AN839" s="1"/>
      <c r="AV839" s="2"/>
    </row>
    <row r="840">
      <c r="J840" s="1"/>
      <c r="V840" s="1"/>
      <c r="AB840" s="1"/>
      <c r="AH840" s="1"/>
      <c r="AN840" s="1"/>
      <c r="AV840" s="2"/>
    </row>
    <row r="841">
      <c r="J841" s="1"/>
      <c r="V841" s="1"/>
      <c r="AB841" s="1"/>
      <c r="AH841" s="1"/>
      <c r="AN841" s="1"/>
      <c r="AV841" s="2"/>
    </row>
    <row r="842">
      <c r="J842" s="1"/>
      <c r="V842" s="1"/>
      <c r="AB842" s="1"/>
      <c r="AH842" s="1"/>
      <c r="AN842" s="1"/>
      <c r="AV842" s="2"/>
    </row>
    <row r="843">
      <c r="J843" s="1"/>
      <c r="V843" s="1"/>
      <c r="AB843" s="1"/>
      <c r="AH843" s="1"/>
      <c r="AN843" s="1"/>
      <c r="AV843" s="2"/>
    </row>
    <row r="844">
      <c r="J844" s="1"/>
      <c r="V844" s="1"/>
      <c r="AB844" s="1"/>
      <c r="AH844" s="1"/>
      <c r="AN844" s="1"/>
      <c r="AV844" s="2"/>
    </row>
    <row r="845">
      <c r="J845" s="1"/>
      <c r="V845" s="1"/>
      <c r="AB845" s="1"/>
      <c r="AH845" s="1"/>
      <c r="AN845" s="1"/>
      <c r="AV845" s="2"/>
    </row>
    <row r="846">
      <c r="J846" s="1"/>
      <c r="V846" s="1"/>
      <c r="AB846" s="1"/>
      <c r="AH846" s="1"/>
      <c r="AN846" s="1"/>
      <c r="AV846" s="2"/>
    </row>
    <row r="847">
      <c r="J847" s="1"/>
      <c r="V847" s="1"/>
      <c r="AB847" s="1"/>
      <c r="AH847" s="1"/>
      <c r="AN847" s="1"/>
      <c r="AV847" s="2"/>
    </row>
    <row r="848">
      <c r="J848" s="1"/>
      <c r="V848" s="1"/>
      <c r="AB848" s="1"/>
      <c r="AH848" s="1"/>
      <c r="AN848" s="1"/>
      <c r="AV848" s="2"/>
    </row>
    <row r="849">
      <c r="J849" s="1"/>
      <c r="V849" s="1"/>
      <c r="AB849" s="1"/>
      <c r="AH849" s="1"/>
      <c r="AN849" s="1"/>
      <c r="AV849" s="2"/>
    </row>
    <row r="850">
      <c r="J850" s="1"/>
      <c r="V850" s="1"/>
      <c r="AB850" s="1"/>
      <c r="AH850" s="1"/>
      <c r="AN850" s="1"/>
      <c r="AV850" s="2"/>
    </row>
    <row r="851">
      <c r="J851" s="1"/>
      <c r="V851" s="1"/>
      <c r="AB851" s="1"/>
      <c r="AH851" s="1"/>
      <c r="AN851" s="1"/>
      <c r="AV851" s="2"/>
    </row>
    <row r="852">
      <c r="J852" s="1"/>
      <c r="V852" s="1"/>
      <c r="AB852" s="1"/>
      <c r="AH852" s="1"/>
      <c r="AN852" s="1"/>
      <c r="AV852" s="2"/>
    </row>
    <row r="853">
      <c r="J853" s="1"/>
      <c r="V853" s="1"/>
      <c r="AB853" s="1"/>
      <c r="AH853" s="1"/>
      <c r="AN853" s="1"/>
      <c r="AV853" s="2"/>
    </row>
    <row r="854">
      <c r="J854" s="1"/>
      <c r="V854" s="1"/>
      <c r="AB854" s="1"/>
      <c r="AH854" s="1"/>
      <c r="AN854" s="1"/>
      <c r="AV854" s="2"/>
    </row>
    <row r="855">
      <c r="J855" s="1"/>
      <c r="V855" s="1"/>
      <c r="AB855" s="1"/>
      <c r="AH855" s="1"/>
      <c r="AN855" s="1"/>
      <c r="AV855" s="2"/>
    </row>
    <row r="856">
      <c r="J856" s="1"/>
      <c r="V856" s="1"/>
      <c r="AB856" s="1"/>
      <c r="AH856" s="1"/>
      <c r="AN856" s="1"/>
      <c r="AV856" s="2"/>
    </row>
    <row r="857">
      <c r="J857" s="1"/>
      <c r="V857" s="1"/>
      <c r="AB857" s="1"/>
      <c r="AH857" s="1"/>
      <c r="AN857" s="1"/>
      <c r="AV857" s="2"/>
    </row>
    <row r="858">
      <c r="J858" s="1"/>
      <c r="V858" s="1"/>
      <c r="AB858" s="1"/>
      <c r="AH858" s="1"/>
      <c r="AN858" s="1"/>
      <c r="AV858" s="2"/>
    </row>
    <row r="859">
      <c r="J859" s="1"/>
      <c r="V859" s="1"/>
      <c r="AB859" s="1"/>
      <c r="AH859" s="1"/>
      <c r="AN859" s="1"/>
      <c r="AV859" s="2"/>
    </row>
    <row r="860">
      <c r="J860" s="1"/>
      <c r="V860" s="1"/>
      <c r="AB860" s="1"/>
      <c r="AH860" s="1"/>
      <c r="AN860" s="1"/>
      <c r="AV860" s="2"/>
    </row>
    <row r="861">
      <c r="J861" s="1"/>
      <c r="V861" s="1"/>
      <c r="AB861" s="1"/>
      <c r="AH861" s="1"/>
      <c r="AN861" s="1"/>
      <c r="AV861" s="2"/>
    </row>
    <row r="862">
      <c r="J862" s="1"/>
      <c r="V862" s="1"/>
      <c r="AB862" s="1"/>
      <c r="AH862" s="1"/>
      <c r="AN862" s="1"/>
      <c r="AV862" s="2"/>
    </row>
    <row r="863">
      <c r="J863" s="1"/>
      <c r="V863" s="1"/>
      <c r="AB863" s="1"/>
      <c r="AH863" s="1"/>
      <c r="AN863" s="1"/>
      <c r="AV863" s="2"/>
    </row>
    <row r="864">
      <c r="J864" s="1"/>
      <c r="V864" s="1"/>
      <c r="AB864" s="1"/>
      <c r="AH864" s="1"/>
      <c r="AN864" s="1"/>
      <c r="AV864" s="2"/>
    </row>
    <row r="865">
      <c r="J865" s="1"/>
      <c r="V865" s="1"/>
      <c r="AB865" s="1"/>
      <c r="AH865" s="1"/>
      <c r="AN865" s="1"/>
      <c r="AV865" s="2"/>
    </row>
    <row r="866">
      <c r="J866" s="1"/>
      <c r="V866" s="1"/>
      <c r="AB866" s="1"/>
      <c r="AH866" s="1"/>
      <c r="AN866" s="1"/>
      <c r="AV866" s="2"/>
    </row>
    <row r="867">
      <c r="J867" s="1"/>
      <c r="V867" s="1"/>
      <c r="AB867" s="1"/>
      <c r="AH867" s="1"/>
      <c r="AN867" s="1"/>
      <c r="AV867" s="2"/>
    </row>
    <row r="868">
      <c r="J868" s="1"/>
      <c r="V868" s="1"/>
      <c r="AB868" s="1"/>
      <c r="AH868" s="1"/>
      <c r="AN868" s="1"/>
      <c r="AV868" s="2"/>
    </row>
    <row r="869">
      <c r="J869" s="1"/>
      <c r="V869" s="1"/>
      <c r="AB869" s="1"/>
      <c r="AH869" s="1"/>
      <c r="AN869" s="1"/>
      <c r="AV869" s="2"/>
    </row>
    <row r="870">
      <c r="J870" s="1"/>
      <c r="V870" s="1"/>
      <c r="AB870" s="1"/>
      <c r="AH870" s="1"/>
      <c r="AN870" s="1"/>
      <c r="AV870" s="2"/>
    </row>
    <row r="871">
      <c r="J871" s="1"/>
      <c r="V871" s="1"/>
      <c r="AB871" s="1"/>
      <c r="AH871" s="1"/>
      <c r="AN871" s="1"/>
      <c r="AV871" s="2"/>
    </row>
    <row r="872">
      <c r="J872" s="1"/>
      <c r="V872" s="1"/>
      <c r="AB872" s="1"/>
      <c r="AH872" s="1"/>
      <c r="AN872" s="1"/>
      <c r="AV872" s="2"/>
    </row>
    <row r="873">
      <c r="J873" s="1"/>
      <c r="V873" s="1"/>
      <c r="AB873" s="1"/>
      <c r="AH873" s="1"/>
      <c r="AN873" s="1"/>
      <c r="AV873" s="2"/>
    </row>
    <row r="874">
      <c r="J874" s="1"/>
      <c r="V874" s="1"/>
      <c r="AB874" s="1"/>
      <c r="AH874" s="1"/>
      <c r="AN874" s="1"/>
      <c r="AV874" s="2"/>
    </row>
    <row r="875">
      <c r="J875" s="1"/>
      <c r="V875" s="1"/>
      <c r="AB875" s="1"/>
      <c r="AH875" s="1"/>
      <c r="AN875" s="1"/>
      <c r="AV875" s="2"/>
    </row>
    <row r="876">
      <c r="J876" s="1"/>
      <c r="V876" s="1"/>
      <c r="AB876" s="1"/>
      <c r="AH876" s="1"/>
      <c r="AN876" s="1"/>
      <c r="AV876" s="2"/>
    </row>
    <row r="877">
      <c r="J877" s="1"/>
      <c r="V877" s="1"/>
      <c r="AB877" s="1"/>
      <c r="AH877" s="1"/>
      <c r="AN877" s="1"/>
      <c r="AV877" s="2"/>
    </row>
    <row r="878">
      <c r="J878" s="1"/>
      <c r="V878" s="1"/>
      <c r="AB878" s="1"/>
      <c r="AH878" s="1"/>
      <c r="AN878" s="1"/>
      <c r="AV878" s="2"/>
    </row>
    <row r="879">
      <c r="J879" s="1"/>
      <c r="V879" s="1"/>
      <c r="AB879" s="1"/>
      <c r="AH879" s="1"/>
      <c r="AN879" s="1"/>
      <c r="AV879" s="2"/>
    </row>
    <row r="880">
      <c r="J880" s="1"/>
      <c r="V880" s="1"/>
      <c r="AB880" s="1"/>
      <c r="AH880" s="1"/>
      <c r="AN880" s="1"/>
      <c r="AV880" s="2"/>
    </row>
    <row r="881">
      <c r="J881" s="1"/>
      <c r="V881" s="1"/>
      <c r="AB881" s="1"/>
      <c r="AH881" s="1"/>
      <c r="AN881" s="1"/>
      <c r="AV881" s="2"/>
    </row>
    <row r="882">
      <c r="J882" s="1"/>
      <c r="V882" s="1"/>
      <c r="AB882" s="1"/>
      <c r="AH882" s="1"/>
      <c r="AN882" s="1"/>
      <c r="AV882" s="2"/>
    </row>
    <row r="883">
      <c r="J883" s="1"/>
      <c r="V883" s="1"/>
      <c r="AB883" s="1"/>
      <c r="AH883" s="1"/>
      <c r="AN883" s="1"/>
      <c r="AV883" s="2"/>
    </row>
    <row r="884">
      <c r="J884" s="1"/>
      <c r="V884" s="1"/>
      <c r="AB884" s="1"/>
      <c r="AH884" s="1"/>
      <c r="AN884" s="1"/>
      <c r="AV884" s="2"/>
    </row>
    <row r="885">
      <c r="J885" s="1"/>
      <c r="V885" s="1"/>
      <c r="AB885" s="1"/>
      <c r="AH885" s="1"/>
      <c r="AN885" s="1"/>
      <c r="AV885" s="2"/>
    </row>
    <row r="886">
      <c r="J886" s="1"/>
      <c r="V886" s="1"/>
      <c r="AB886" s="1"/>
      <c r="AH886" s="1"/>
      <c r="AN886" s="1"/>
      <c r="AV886" s="2"/>
    </row>
    <row r="887">
      <c r="J887" s="1"/>
      <c r="V887" s="1"/>
      <c r="AB887" s="1"/>
      <c r="AH887" s="1"/>
      <c r="AN887" s="1"/>
      <c r="AV887" s="2"/>
    </row>
    <row r="888">
      <c r="J888" s="1"/>
      <c r="V888" s="1"/>
      <c r="AB888" s="1"/>
      <c r="AH888" s="1"/>
      <c r="AN888" s="1"/>
      <c r="AV888" s="2"/>
    </row>
    <row r="889">
      <c r="J889" s="1"/>
      <c r="V889" s="1"/>
      <c r="AB889" s="1"/>
      <c r="AH889" s="1"/>
      <c r="AN889" s="1"/>
      <c r="AV889" s="2"/>
    </row>
    <row r="890">
      <c r="J890" s="1"/>
      <c r="V890" s="1"/>
      <c r="AB890" s="1"/>
      <c r="AH890" s="1"/>
      <c r="AN890" s="1"/>
      <c r="AV890" s="2"/>
    </row>
    <row r="891">
      <c r="J891" s="1"/>
      <c r="V891" s="1"/>
      <c r="AB891" s="1"/>
      <c r="AH891" s="1"/>
      <c r="AN891" s="1"/>
      <c r="AV891" s="2"/>
    </row>
    <row r="892">
      <c r="J892" s="1"/>
      <c r="V892" s="1"/>
      <c r="AB892" s="1"/>
      <c r="AH892" s="1"/>
      <c r="AN892" s="1"/>
      <c r="AV892" s="2"/>
    </row>
    <row r="893">
      <c r="J893" s="1"/>
      <c r="V893" s="1"/>
      <c r="AB893" s="1"/>
      <c r="AH893" s="1"/>
      <c r="AN893" s="1"/>
      <c r="AV893" s="2"/>
    </row>
    <row r="894">
      <c r="J894" s="1"/>
      <c r="V894" s="1"/>
      <c r="AB894" s="1"/>
      <c r="AH894" s="1"/>
      <c r="AN894" s="1"/>
      <c r="AV894" s="2"/>
    </row>
    <row r="895">
      <c r="J895" s="1"/>
      <c r="V895" s="1"/>
      <c r="AB895" s="1"/>
      <c r="AH895" s="1"/>
      <c r="AN895" s="1"/>
      <c r="AV895" s="2"/>
    </row>
    <row r="896">
      <c r="J896" s="1"/>
      <c r="V896" s="1"/>
      <c r="AB896" s="1"/>
      <c r="AH896" s="1"/>
      <c r="AN896" s="1"/>
      <c r="AV896" s="2"/>
    </row>
    <row r="897">
      <c r="J897" s="1"/>
      <c r="V897" s="1"/>
      <c r="AB897" s="1"/>
      <c r="AH897" s="1"/>
      <c r="AN897" s="1"/>
      <c r="AV897" s="2"/>
    </row>
    <row r="898">
      <c r="J898" s="1"/>
      <c r="V898" s="1"/>
      <c r="AB898" s="1"/>
      <c r="AH898" s="1"/>
      <c r="AN898" s="1"/>
      <c r="AV898" s="2"/>
    </row>
    <row r="899">
      <c r="J899" s="1"/>
      <c r="V899" s="1"/>
      <c r="AB899" s="1"/>
      <c r="AH899" s="1"/>
      <c r="AN899" s="1"/>
      <c r="AV899" s="2"/>
    </row>
    <row r="900">
      <c r="J900" s="1"/>
      <c r="V900" s="1"/>
      <c r="AB900" s="1"/>
      <c r="AH900" s="1"/>
      <c r="AN900" s="1"/>
      <c r="AV900" s="2"/>
    </row>
    <row r="901">
      <c r="J901" s="1"/>
      <c r="V901" s="1"/>
      <c r="AB901" s="1"/>
      <c r="AH901" s="1"/>
      <c r="AN901" s="1"/>
      <c r="AV901" s="2"/>
    </row>
    <row r="902">
      <c r="J902" s="1"/>
      <c r="V902" s="1"/>
      <c r="AB902" s="1"/>
      <c r="AH902" s="1"/>
      <c r="AN902" s="1"/>
      <c r="AV902" s="2"/>
    </row>
    <row r="903">
      <c r="J903" s="1"/>
      <c r="V903" s="1"/>
      <c r="AB903" s="1"/>
      <c r="AH903" s="1"/>
      <c r="AN903" s="1"/>
      <c r="AV903" s="2"/>
    </row>
    <row r="904">
      <c r="J904" s="1"/>
      <c r="V904" s="1"/>
      <c r="AB904" s="1"/>
      <c r="AH904" s="1"/>
      <c r="AN904" s="1"/>
      <c r="AV904" s="2"/>
    </row>
    <row r="905">
      <c r="J905" s="1"/>
      <c r="V905" s="1"/>
      <c r="AB905" s="1"/>
      <c r="AH905" s="1"/>
      <c r="AN905" s="1"/>
      <c r="AV905" s="2"/>
    </row>
    <row r="906">
      <c r="J906" s="1"/>
      <c r="V906" s="1"/>
      <c r="AB906" s="1"/>
      <c r="AH906" s="1"/>
      <c r="AN906" s="1"/>
      <c r="AV906" s="2"/>
    </row>
    <row r="907">
      <c r="J907" s="1"/>
      <c r="V907" s="1"/>
      <c r="AB907" s="1"/>
      <c r="AH907" s="1"/>
      <c r="AN907" s="1"/>
      <c r="AV907" s="2"/>
    </row>
    <row r="908">
      <c r="J908" s="1"/>
      <c r="V908" s="1"/>
      <c r="AB908" s="1"/>
      <c r="AH908" s="1"/>
      <c r="AN908" s="1"/>
      <c r="AV908" s="2"/>
    </row>
    <row r="909">
      <c r="J909" s="1"/>
      <c r="V909" s="1"/>
      <c r="AB909" s="1"/>
      <c r="AH909" s="1"/>
      <c r="AN909" s="1"/>
      <c r="AV909" s="2"/>
    </row>
    <row r="910">
      <c r="J910" s="1"/>
      <c r="V910" s="1"/>
      <c r="AB910" s="1"/>
      <c r="AH910" s="1"/>
      <c r="AN910" s="1"/>
      <c r="AV910" s="2"/>
    </row>
    <row r="911">
      <c r="J911" s="1"/>
      <c r="V911" s="1"/>
      <c r="AB911" s="1"/>
      <c r="AH911" s="1"/>
      <c r="AN911" s="1"/>
      <c r="AV911" s="2"/>
    </row>
    <row r="912">
      <c r="J912" s="1"/>
      <c r="V912" s="1"/>
      <c r="AB912" s="1"/>
      <c r="AH912" s="1"/>
      <c r="AN912" s="1"/>
      <c r="AV912" s="2"/>
    </row>
    <row r="913">
      <c r="J913" s="1"/>
      <c r="V913" s="1"/>
      <c r="AB913" s="1"/>
      <c r="AH913" s="1"/>
      <c r="AN913" s="1"/>
      <c r="AV913" s="2"/>
    </row>
    <row r="914">
      <c r="J914" s="1"/>
      <c r="V914" s="1"/>
      <c r="AB914" s="1"/>
      <c r="AH914" s="1"/>
      <c r="AN914" s="1"/>
      <c r="AV914" s="2"/>
    </row>
    <row r="915">
      <c r="J915" s="1"/>
      <c r="V915" s="1"/>
      <c r="AB915" s="1"/>
      <c r="AH915" s="1"/>
      <c r="AN915" s="1"/>
      <c r="AV915" s="2"/>
    </row>
    <row r="916">
      <c r="J916" s="1"/>
      <c r="V916" s="1"/>
      <c r="AB916" s="1"/>
      <c r="AH916" s="1"/>
      <c r="AN916" s="1"/>
      <c r="AV916" s="2"/>
    </row>
    <row r="917">
      <c r="J917" s="1"/>
      <c r="V917" s="1"/>
      <c r="AB917" s="1"/>
      <c r="AH917" s="1"/>
      <c r="AN917" s="1"/>
      <c r="AV917" s="2"/>
    </row>
    <row r="918">
      <c r="J918" s="1"/>
      <c r="V918" s="1"/>
      <c r="AB918" s="1"/>
      <c r="AH918" s="1"/>
      <c r="AN918" s="1"/>
      <c r="AV918" s="2"/>
    </row>
    <row r="919">
      <c r="J919" s="1"/>
      <c r="V919" s="1"/>
      <c r="AB919" s="1"/>
      <c r="AH919" s="1"/>
      <c r="AN919" s="1"/>
      <c r="AV919" s="2"/>
    </row>
    <row r="920">
      <c r="J920" s="1"/>
      <c r="V920" s="1"/>
      <c r="AB920" s="1"/>
      <c r="AH920" s="1"/>
      <c r="AN920" s="1"/>
      <c r="AV920" s="2"/>
    </row>
    <row r="921">
      <c r="J921" s="1"/>
      <c r="V921" s="1"/>
      <c r="AB921" s="1"/>
      <c r="AH921" s="1"/>
      <c r="AN921" s="1"/>
      <c r="AV921" s="2"/>
    </row>
    <row r="922">
      <c r="J922" s="1"/>
      <c r="V922" s="1"/>
      <c r="AB922" s="1"/>
      <c r="AH922" s="1"/>
      <c r="AN922" s="1"/>
      <c r="AV922" s="2"/>
    </row>
    <row r="923">
      <c r="J923" s="1"/>
      <c r="V923" s="1"/>
      <c r="AB923" s="1"/>
      <c r="AH923" s="1"/>
      <c r="AN923" s="1"/>
      <c r="AV923" s="2"/>
    </row>
    <row r="924">
      <c r="J924" s="1"/>
      <c r="V924" s="1"/>
      <c r="AB924" s="1"/>
      <c r="AH924" s="1"/>
      <c r="AN924" s="1"/>
      <c r="AV924" s="2"/>
    </row>
    <row r="925">
      <c r="J925" s="1"/>
      <c r="V925" s="1"/>
      <c r="AB925" s="1"/>
      <c r="AH925" s="1"/>
      <c r="AN925" s="1"/>
      <c r="AV925" s="2"/>
    </row>
    <row r="926">
      <c r="J926" s="1"/>
      <c r="V926" s="1"/>
      <c r="AB926" s="1"/>
      <c r="AH926" s="1"/>
      <c r="AN926" s="1"/>
      <c r="AV926" s="2"/>
    </row>
    <row r="927">
      <c r="J927" s="1"/>
      <c r="V927" s="1"/>
      <c r="AB927" s="1"/>
      <c r="AH927" s="1"/>
      <c r="AN927" s="1"/>
      <c r="AV927" s="2"/>
    </row>
    <row r="928">
      <c r="J928" s="1"/>
      <c r="V928" s="1"/>
      <c r="AB928" s="1"/>
      <c r="AH928" s="1"/>
      <c r="AN928" s="1"/>
      <c r="AV928" s="2"/>
    </row>
    <row r="929">
      <c r="J929" s="1"/>
      <c r="V929" s="1"/>
      <c r="AB929" s="1"/>
      <c r="AH929" s="1"/>
      <c r="AN929" s="1"/>
      <c r="AV929" s="2"/>
    </row>
    <row r="930">
      <c r="J930" s="1"/>
      <c r="V930" s="1"/>
      <c r="AB930" s="1"/>
      <c r="AH930" s="1"/>
      <c r="AN930" s="1"/>
      <c r="AV930" s="2"/>
    </row>
    <row r="931">
      <c r="J931" s="1"/>
      <c r="V931" s="1"/>
      <c r="AB931" s="1"/>
      <c r="AH931" s="1"/>
      <c r="AN931" s="1"/>
      <c r="AV931" s="2"/>
    </row>
    <row r="932">
      <c r="J932" s="1"/>
      <c r="V932" s="1"/>
      <c r="AB932" s="1"/>
      <c r="AH932" s="1"/>
      <c r="AN932" s="1"/>
      <c r="AV932" s="2"/>
    </row>
    <row r="933">
      <c r="J933" s="1"/>
      <c r="V933" s="1"/>
      <c r="AB933" s="1"/>
      <c r="AH933" s="1"/>
      <c r="AN933" s="1"/>
      <c r="AV933" s="2"/>
    </row>
    <row r="934">
      <c r="J934" s="1"/>
      <c r="V934" s="1"/>
      <c r="AB934" s="1"/>
      <c r="AH934" s="1"/>
      <c r="AN934" s="1"/>
      <c r="AV934" s="2"/>
    </row>
    <row r="935">
      <c r="J935" s="1"/>
      <c r="V935" s="1"/>
      <c r="AB935" s="1"/>
      <c r="AH935" s="1"/>
      <c r="AN935" s="1"/>
      <c r="AV935" s="2"/>
    </row>
    <row r="936">
      <c r="J936" s="1"/>
      <c r="V936" s="1"/>
      <c r="AB936" s="1"/>
      <c r="AH936" s="1"/>
      <c r="AN936" s="1"/>
      <c r="AV936" s="2"/>
    </row>
    <row r="937">
      <c r="J937" s="1"/>
      <c r="V937" s="1"/>
      <c r="AB937" s="1"/>
      <c r="AH937" s="1"/>
      <c r="AN937" s="1"/>
      <c r="AV937" s="2"/>
    </row>
    <row r="938">
      <c r="J938" s="1"/>
      <c r="V938" s="1"/>
      <c r="AB938" s="1"/>
      <c r="AH938" s="1"/>
      <c r="AN938" s="1"/>
      <c r="AV938" s="2"/>
    </row>
    <row r="939">
      <c r="J939" s="1"/>
      <c r="V939" s="1"/>
      <c r="AB939" s="1"/>
      <c r="AH939" s="1"/>
      <c r="AN939" s="1"/>
      <c r="AV939" s="2"/>
    </row>
    <row r="940">
      <c r="J940" s="1"/>
      <c r="V940" s="1"/>
      <c r="AB940" s="1"/>
      <c r="AH940" s="1"/>
      <c r="AN940" s="1"/>
      <c r="AV940" s="2"/>
    </row>
    <row r="941">
      <c r="J941" s="1"/>
      <c r="V941" s="1"/>
      <c r="AB941" s="1"/>
      <c r="AH941" s="1"/>
      <c r="AN941" s="1"/>
      <c r="AV941" s="2"/>
    </row>
    <row r="942">
      <c r="J942" s="1"/>
      <c r="V942" s="1"/>
      <c r="AB942" s="1"/>
      <c r="AH942" s="1"/>
      <c r="AN942" s="1"/>
      <c r="AV942" s="2"/>
    </row>
    <row r="943">
      <c r="J943" s="1"/>
      <c r="V943" s="1"/>
      <c r="AB943" s="1"/>
      <c r="AH943" s="1"/>
      <c r="AN943" s="1"/>
      <c r="AV943" s="2"/>
    </row>
    <row r="944">
      <c r="J944" s="1"/>
      <c r="V944" s="1"/>
      <c r="AB944" s="1"/>
      <c r="AH944" s="1"/>
      <c r="AN944" s="1"/>
      <c r="AV944" s="2"/>
    </row>
    <row r="945">
      <c r="J945" s="1"/>
      <c r="V945" s="1"/>
      <c r="AB945" s="1"/>
      <c r="AH945" s="1"/>
      <c r="AN945" s="1"/>
      <c r="AV945" s="2"/>
    </row>
    <row r="946">
      <c r="J946" s="1"/>
      <c r="V946" s="1"/>
      <c r="AB946" s="1"/>
      <c r="AH946" s="1"/>
      <c r="AN946" s="1"/>
      <c r="AV946" s="2"/>
    </row>
    <row r="947">
      <c r="J947" s="1"/>
      <c r="V947" s="1"/>
      <c r="AB947" s="1"/>
      <c r="AH947" s="1"/>
      <c r="AN947" s="1"/>
      <c r="AV947" s="2"/>
    </row>
    <row r="948">
      <c r="J948" s="1"/>
      <c r="V948" s="1"/>
      <c r="AB948" s="1"/>
      <c r="AH948" s="1"/>
      <c r="AN948" s="1"/>
      <c r="AV948" s="2"/>
    </row>
    <row r="949">
      <c r="J949" s="1"/>
      <c r="V949" s="1"/>
      <c r="AB949" s="1"/>
      <c r="AH949" s="1"/>
      <c r="AN949" s="1"/>
      <c r="AV949" s="2"/>
    </row>
    <row r="950">
      <c r="J950" s="1"/>
      <c r="V950" s="1"/>
      <c r="AB950" s="1"/>
      <c r="AH950" s="1"/>
      <c r="AN950" s="1"/>
      <c r="AV950" s="2"/>
    </row>
    <row r="951">
      <c r="J951" s="1"/>
      <c r="V951" s="1"/>
      <c r="AB951" s="1"/>
      <c r="AH951" s="1"/>
      <c r="AN951" s="1"/>
      <c r="AV951" s="2"/>
    </row>
    <row r="952">
      <c r="J952" s="1"/>
      <c r="V952" s="1"/>
      <c r="AB952" s="1"/>
      <c r="AH952" s="1"/>
      <c r="AN952" s="1"/>
      <c r="AV952" s="2"/>
    </row>
    <row r="953">
      <c r="J953" s="1"/>
      <c r="V953" s="1"/>
      <c r="AB953" s="1"/>
      <c r="AH953" s="1"/>
      <c r="AN953" s="1"/>
      <c r="AV953" s="2"/>
    </row>
    <row r="954">
      <c r="J954" s="1"/>
      <c r="V954" s="1"/>
      <c r="AB954" s="1"/>
      <c r="AH954" s="1"/>
      <c r="AN954" s="1"/>
      <c r="AV954" s="2"/>
    </row>
    <row r="955">
      <c r="J955" s="1"/>
      <c r="V955" s="1"/>
      <c r="AB955" s="1"/>
      <c r="AH955" s="1"/>
      <c r="AN955" s="1"/>
      <c r="AV955" s="2"/>
    </row>
    <row r="956">
      <c r="J956" s="1"/>
      <c r="V956" s="1"/>
      <c r="AB956" s="1"/>
      <c r="AH956" s="1"/>
      <c r="AN956" s="1"/>
      <c r="AV956" s="2"/>
    </row>
    <row r="957">
      <c r="J957" s="1"/>
      <c r="V957" s="1"/>
      <c r="AB957" s="1"/>
      <c r="AH957" s="1"/>
      <c r="AN957" s="1"/>
      <c r="AV957" s="2"/>
    </row>
    <row r="958">
      <c r="J958" s="1"/>
      <c r="V958" s="1"/>
      <c r="AB958" s="1"/>
      <c r="AH958" s="1"/>
      <c r="AN958" s="1"/>
      <c r="AV958" s="2"/>
    </row>
    <row r="959">
      <c r="J959" s="1"/>
      <c r="V959" s="1"/>
      <c r="AB959" s="1"/>
      <c r="AH959" s="1"/>
      <c r="AN959" s="1"/>
      <c r="AV959" s="2"/>
    </row>
    <row r="960">
      <c r="J960" s="1"/>
      <c r="V960" s="1"/>
      <c r="AB960" s="1"/>
      <c r="AH960" s="1"/>
      <c r="AN960" s="1"/>
      <c r="AV960" s="2"/>
    </row>
    <row r="961">
      <c r="J961" s="1"/>
      <c r="V961" s="1"/>
      <c r="AB961" s="1"/>
      <c r="AH961" s="1"/>
      <c r="AN961" s="1"/>
      <c r="AV961" s="2"/>
    </row>
    <row r="962">
      <c r="J962" s="1"/>
      <c r="V962" s="1"/>
      <c r="AB962" s="1"/>
      <c r="AH962" s="1"/>
      <c r="AN962" s="1"/>
      <c r="AV962" s="2"/>
    </row>
    <row r="963">
      <c r="J963" s="1"/>
      <c r="V963" s="1"/>
      <c r="AB963" s="1"/>
      <c r="AH963" s="1"/>
      <c r="AN963" s="1"/>
      <c r="AV963" s="2"/>
    </row>
    <row r="964">
      <c r="J964" s="1"/>
      <c r="V964" s="1"/>
      <c r="AB964" s="1"/>
      <c r="AH964" s="1"/>
      <c r="AN964" s="1"/>
      <c r="AV964" s="2"/>
    </row>
    <row r="965">
      <c r="J965" s="1"/>
      <c r="V965" s="1"/>
      <c r="AB965" s="1"/>
      <c r="AH965" s="1"/>
      <c r="AN965" s="1"/>
      <c r="AV965" s="2"/>
    </row>
    <row r="966">
      <c r="J966" s="1"/>
      <c r="V966" s="1"/>
      <c r="AB966" s="1"/>
      <c r="AH966" s="1"/>
      <c r="AN966" s="1"/>
      <c r="AV966" s="2"/>
    </row>
    <row r="967">
      <c r="J967" s="1"/>
      <c r="V967" s="1"/>
      <c r="AB967" s="1"/>
      <c r="AH967" s="1"/>
      <c r="AN967" s="1"/>
      <c r="AV967" s="2"/>
    </row>
    <row r="968">
      <c r="J968" s="1"/>
      <c r="V968" s="1"/>
      <c r="AB968" s="1"/>
      <c r="AH968" s="1"/>
      <c r="AN968" s="1"/>
      <c r="AV968" s="2"/>
    </row>
    <row r="969">
      <c r="J969" s="1"/>
      <c r="V969" s="1"/>
      <c r="AB969" s="1"/>
      <c r="AH969" s="1"/>
      <c r="AN969" s="1"/>
      <c r="AV969" s="2"/>
    </row>
    <row r="970">
      <c r="J970" s="1"/>
      <c r="V970" s="1"/>
      <c r="AB970" s="1"/>
      <c r="AH970" s="1"/>
      <c r="AN970" s="1"/>
      <c r="AV970" s="2"/>
    </row>
    <row r="971">
      <c r="J971" s="1"/>
      <c r="V971" s="1"/>
      <c r="AB971" s="1"/>
      <c r="AH971" s="1"/>
      <c r="AN971" s="1"/>
      <c r="AV971" s="2"/>
    </row>
    <row r="972">
      <c r="J972" s="1"/>
      <c r="V972" s="1"/>
      <c r="AB972" s="1"/>
      <c r="AH972" s="1"/>
      <c r="AN972" s="1"/>
      <c r="AV972" s="2"/>
    </row>
    <row r="973">
      <c r="J973" s="1"/>
      <c r="V973" s="1"/>
      <c r="AB973" s="1"/>
      <c r="AH973" s="1"/>
      <c r="AN973" s="1"/>
      <c r="AV973" s="2"/>
    </row>
    <row r="974">
      <c r="J974" s="1"/>
      <c r="V974" s="1"/>
      <c r="AB974" s="1"/>
      <c r="AH974" s="1"/>
      <c r="AN974" s="1"/>
      <c r="AV974" s="2"/>
    </row>
    <row r="975">
      <c r="J975" s="1"/>
      <c r="V975" s="1"/>
      <c r="AB975" s="1"/>
      <c r="AH975" s="1"/>
      <c r="AN975" s="1"/>
      <c r="AV975" s="2"/>
    </row>
    <row r="976">
      <c r="J976" s="1"/>
      <c r="V976" s="1"/>
      <c r="AB976" s="1"/>
      <c r="AH976" s="1"/>
      <c r="AN976" s="1"/>
      <c r="AV976" s="2"/>
    </row>
    <row r="977">
      <c r="J977" s="1"/>
      <c r="V977" s="1"/>
      <c r="AB977" s="1"/>
      <c r="AH977" s="1"/>
      <c r="AN977" s="1"/>
      <c r="AV977" s="2"/>
    </row>
    <row r="978">
      <c r="J978" s="1"/>
      <c r="V978" s="1"/>
      <c r="AB978" s="1"/>
      <c r="AH978" s="1"/>
      <c r="AN978" s="1"/>
      <c r="AV978" s="2"/>
    </row>
    <row r="979">
      <c r="J979" s="1"/>
      <c r="V979" s="1"/>
      <c r="AB979" s="1"/>
      <c r="AH979" s="1"/>
      <c r="AN979" s="1"/>
      <c r="AV979" s="2"/>
    </row>
    <row r="980">
      <c r="J980" s="1"/>
      <c r="V980" s="1"/>
      <c r="AB980" s="1"/>
      <c r="AH980" s="1"/>
      <c r="AN980" s="1"/>
      <c r="AV980" s="2"/>
    </row>
    <row r="981">
      <c r="J981" s="1"/>
      <c r="V981" s="1"/>
      <c r="AB981" s="1"/>
      <c r="AH981" s="1"/>
      <c r="AN981" s="1"/>
      <c r="AV981" s="2"/>
    </row>
    <row r="982">
      <c r="J982" s="1"/>
      <c r="V982" s="1"/>
      <c r="AB982" s="1"/>
      <c r="AH982" s="1"/>
      <c r="AN982" s="1"/>
      <c r="AV982" s="2"/>
    </row>
    <row r="983">
      <c r="J983" s="1"/>
      <c r="V983" s="1"/>
      <c r="AB983" s="1"/>
      <c r="AH983" s="1"/>
      <c r="AN983" s="1"/>
      <c r="AV983" s="2"/>
    </row>
    <row r="984">
      <c r="J984" s="1"/>
      <c r="V984" s="1"/>
      <c r="AB984" s="1"/>
      <c r="AH984" s="1"/>
      <c r="AN984" s="1"/>
      <c r="AV984" s="2"/>
    </row>
  </sheetData>
  <mergeCells count="165">
    <mergeCell ref="U2:U3"/>
    <mergeCell ref="W2:Z2"/>
    <mergeCell ref="AA2:AA3"/>
    <mergeCell ref="AC2:AF2"/>
    <mergeCell ref="AG2:AG3"/>
    <mergeCell ref="AI2:AL2"/>
    <mergeCell ref="AM2:AM3"/>
    <mergeCell ref="AO2:AR2"/>
    <mergeCell ref="AS2:AS3"/>
    <mergeCell ref="AT2:AT3"/>
    <mergeCell ref="AU2:AU3"/>
    <mergeCell ref="AV2:AV3"/>
    <mergeCell ref="AU4:AU9"/>
    <mergeCell ref="AV4:AV9"/>
    <mergeCell ref="D16:D21"/>
    <mergeCell ref="E16:E17"/>
    <mergeCell ref="E18:E19"/>
    <mergeCell ref="E20:E21"/>
    <mergeCell ref="D22:D27"/>
    <mergeCell ref="E22:E23"/>
    <mergeCell ref="E24:E25"/>
    <mergeCell ref="E26:E27"/>
    <mergeCell ref="E6:E7"/>
    <mergeCell ref="E8:E9"/>
    <mergeCell ref="A10:A33"/>
    <mergeCell ref="B10:B33"/>
    <mergeCell ref="C10:C33"/>
    <mergeCell ref="D10:D15"/>
    <mergeCell ref="E10:E11"/>
    <mergeCell ref="E35:E36"/>
    <mergeCell ref="E37:E38"/>
    <mergeCell ref="D28:D33"/>
    <mergeCell ref="E28:E29"/>
    <mergeCell ref="E30:E31"/>
    <mergeCell ref="E32:E33"/>
    <mergeCell ref="D35:D40"/>
    <mergeCell ref="G35:G40"/>
    <mergeCell ref="H35:H40"/>
    <mergeCell ref="E39:E40"/>
    <mergeCell ref="E41:E42"/>
    <mergeCell ref="E43:E44"/>
    <mergeCell ref="E45:E46"/>
    <mergeCell ref="E12:E13"/>
    <mergeCell ref="E14:E15"/>
    <mergeCell ref="D47:D52"/>
    <mergeCell ref="E47:E48"/>
    <mergeCell ref="E49:E50"/>
    <mergeCell ref="E51:E52"/>
    <mergeCell ref="D53:D58"/>
    <mergeCell ref="G60:G65"/>
    <mergeCell ref="H60:H65"/>
    <mergeCell ref="G85:G90"/>
    <mergeCell ref="H85:H90"/>
    <mergeCell ref="A85:A108"/>
    <mergeCell ref="B85:B108"/>
    <mergeCell ref="C85:C108"/>
    <mergeCell ref="D85:D90"/>
    <mergeCell ref="E105:E106"/>
    <mergeCell ref="E107:E108"/>
    <mergeCell ref="E53:E54"/>
    <mergeCell ref="E55:E56"/>
    <mergeCell ref="A60:A83"/>
    <mergeCell ref="B60:B83"/>
    <mergeCell ref="C60:C83"/>
    <mergeCell ref="D60:D65"/>
    <mergeCell ref="E60:E61"/>
    <mergeCell ref="E85:E86"/>
    <mergeCell ref="H2:H3"/>
    <mergeCell ref="I2:I3"/>
    <mergeCell ref="K2:N2"/>
    <mergeCell ref="O2:O3"/>
    <mergeCell ref="P2:P3"/>
    <mergeCell ref="S2:S3"/>
    <mergeCell ref="T2:T3"/>
    <mergeCell ref="A2:A3"/>
    <mergeCell ref="B2:B3"/>
    <mergeCell ref="C2:C3"/>
    <mergeCell ref="D2:D3"/>
    <mergeCell ref="E2:E3"/>
    <mergeCell ref="F2:F3"/>
    <mergeCell ref="G2:G3"/>
    <mergeCell ref="S4:S9"/>
    <mergeCell ref="T4:T9"/>
    <mergeCell ref="U4:U9"/>
    <mergeCell ref="S10:S33"/>
    <mergeCell ref="T10:T33"/>
    <mergeCell ref="U10:U33"/>
    <mergeCell ref="A4:A9"/>
    <mergeCell ref="B4:B9"/>
    <mergeCell ref="C4:C9"/>
    <mergeCell ref="D4:D9"/>
    <mergeCell ref="E4:E5"/>
    <mergeCell ref="G4:G9"/>
    <mergeCell ref="H4:H9"/>
    <mergeCell ref="AT4:AT9"/>
    <mergeCell ref="AT10:AT33"/>
    <mergeCell ref="AU10:AU33"/>
    <mergeCell ref="AT35:AT58"/>
    <mergeCell ref="AT60:AT83"/>
    <mergeCell ref="AT85:AT108"/>
    <mergeCell ref="G28:G33"/>
    <mergeCell ref="G47:G52"/>
    <mergeCell ref="H47:H52"/>
    <mergeCell ref="G53:G58"/>
    <mergeCell ref="H53:H58"/>
    <mergeCell ref="G10:G15"/>
    <mergeCell ref="H10:H15"/>
    <mergeCell ref="G16:G21"/>
    <mergeCell ref="H16:H21"/>
    <mergeCell ref="G22:G27"/>
    <mergeCell ref="H22:H27"/>
    <mergeCell ref="H28:H33"/>
    <mergeCell ref="G103:G108"/>
    <mergeCell ref="H103:H108"/>
    <mergeCell ref="G72:G77"/>
    <mergeCell ref="G78:G83"/>
    <mergeCell ref="H78:H83"/>
    <mergeCell ref="G91:G96"/>
    <mergeCell ref="H91:H96"/>
    <mergeCell ref="G97:G102"/>
    <mergeCell ref="H97:H102"/>
    <mergeCell ref="S35:S58"/>
    <mergeCell ref="S60:S83"/>
    <mergeCell ref="T60:T83"/>
    <mergeCell ref="U60:U83"/>
    <mergeCell ref="T85:T108"/>
    <mergeCell ref="U85:U108"/>
    <mergeCell ref="A35:A58"/>
    <mergeCell ref="B35:B58"/>
    <mergeCell ref="C35:C58"/>
    <mergeCell ref="T35:T58"/>
    <mergeCell ref="U35:U58"/>
    <mergeCell ref="D41:D46"/>
    <mergeCell ref="E57:E58"/>
    <mergeCell ref="G41:G46"/>
    <mergeCell ref="H41:H46"/>
    <mergeCell ref="E62:E63"/>
    <mergeCell ref="E64:E65"/>
    <mergeCell ref="D66:D71"/>
    <mergeCell ref="G66:G71"/>
    <mergeCell ref="H66:H71"/>
    <mergeCell ref="E70:E71"/>
    <mergeCell ref="D72:D77"/>
    <mergeCell ref="D78:D83"/>
    <mergeCell ref="D91:D96"/>
    <mergeCell ref="D97:D102"/>
    <mergeCell ref="D103:D108"/>
    <mergeCell ref="E66:E67"/>
    <mergeCell ref="E68:E69"/>
    <mergeCell ref="E72:E73"/>
    <mergeCell ref="H72:H77"/>
    <mergeCell ref="E74:E75"/>
    <mergeCell ref="E76:E77"/>
    <mergeCell ref="E78:E79"/>
    <mergeCell ref="E97:E98"/>
    <mergeCell ref="E99:E100"/>
    <mergeCell ref="E101:E102"/>
    <mergeCell ref="E103:E104"/>
    <mergeCell ref="E80:E81"/>
    <mergeCell ref="E82:E83"/>
    <mergeCell ref="E87:E88"/>
    <mergeCell ref="E89:E90"/>
    <mergeCell ref="E91:E92"/>
    <mergeCell ref="E93:E94"/>
    <mergeCell ref="E95:E96"/>
  </mergeCells>
  <hyperlinks>
    <hyperlink r:id="rId1" ref="S4"/>
    <hyperlink r:id="rId2" ref="S10"/>
    <hyperlink r:id="rId3" ref="S35"/>
    <hyperlink r:id="rId4" ref="S60"/>
  </hyperlink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25"/>
    <col customWidth="1" min="2" max="2" width="15.75"/>
    <col customWidth="1" min="3" max="3" width="21.75"/>
    <col customWidth="1" min="4" max="4" width="14.0"/>
    <col customWidth="1" min="7" max="7" width="24.88"/>
    <col customWidth="1" min="8" max="8" width="15.5"/>
    <col customWidth="1" min="9" max="9" width="22.0"/>
    <col customWidth="1" min="10" max="10" width="24.63"/>
  </cols>
  <sheetData>
    <row r="5">
      <c r="A5" s="107" t="s">
        <v>52</v>
      </c>
      <c r="B5" s="108" t="s">
        <v>53</v>
      </c>
      <c r="C5" s="108" t="s">
        <v>54</v>
      </c>
      <c r="D5" s="109" t="s">
        <v>31</v>
      </c>
      <c r="G5" s="107" t="s">
        <v>55</v>
      </c>
      <c r="H5" s="108" t="s">
        <v>56</v>
      </c>
      <c r="I5" s="108" t="s">
        <v>57</v>
      </c>
      <c r="J5" s="109" t="s">
        <v>58</v>
      </c>
    </row>
    <row r="6">
      <c r="A6" s="110">
        <v>18.8</v>
      </c>
      <c r="B6" s="111">
        <v>2.3</v>
      </c>
      <c r="C6" s="111">
        <v>0.4348</v>
      </c>
      <c r="D6" s="112">
        <v>0.0091</v>
      </c>
      <c r="G6" s="110">
        <v>18.8</v>
      </c>
      <c r="H6" s="111">
        <v>0.0091</v>
      </c>
      <c r="I6" s="111">
        <v>0.1711</v>
      </c>
      <c r="J6" s="113">
        <v>0.0081</v>
      </c>
    </row>
    <row r="7">
      <c r="A7" s="114">
        <v>18.67</v>
      </c>
      <c r="B7" s="115">
        <v>2.43</v>
      </c>
      <c r="C7" s="115">
        <v>0.4115</v>
      </c>
      <c r="D7" s="116">
        <v>0.0086</v>
      </c>
      <c r="G7" s="114">
        <v>18.67</v>
      </c>
      <c r="H7" s="115">
        <v>0.0086</v>
      </c>
      <c r="I7" s="115">
        <v>0.1605</v>
      </c>
      <c r="J7" s="117">
        <v>0.0077</v>
      </c>
    </row>
    <row r="8">
      <c r="A8" s="110">
        <v>21.8</v>
      </c>
      <c r="B8" s="111">
        <v>0.7</v>
      </c>
      <c r="C8" s="111">
        <v>1.4286</v>
      </c>
      <c r="D8" s="112">
        <v>0.0298</v>
      </c>
      <c r="G8" s="110">
        <v>21.8</v>
      </c>
      <c r="H8" s="111">
        <v>0.0298</v>
      </c>
      <c r="I8" s="111">
        <v>0.6496</v>
      </c>
      <c r="J8" s="113">
        <v>0.0308</v>
      </c>
    </row>
    <row r="9">
      <c r="A9" s="114">
        <v>22.52</v>
      </c>
      <c r="B9" s="115">
        <v>1.42</v>
      </c>
      <c r="C9" s="115">
        <v>0.7042</v>
      </c>
      <c r="D9" s="116">
        <v>0.0147</v>
      </c>
      <c r="G9" s="114">
        <v>22.52</v>
      </c>
      <c r="H9" s="115">
        <v>0.0147</v>
      </c>
      <c r="I9" s="115">
        <v>0.331</v>
      </c>
      <c r="J9" s="117">
        <v>0.0157</v>
      </c>
    </row>
    <row r="10">
      <c r="A10" s="110">
        <v>20.93</v>
      </c>
      <c r="B10" s="111">
        <v>0.17</v>
      </c>
      <c r="C10" s="111">
        <v>5.8824</v>
      </c>
      <c r="D10" s="112">
        <v>0.1227</v>
      </c>
      <c r="G10" s="110">
        <v>20.93</v>
      </c>
      <c r="H10" s="111">
        <v>0.1227</v>
      </c>
      <c r="I10" s="111">
        <v>2.5682</v>
      </c>
      <c r="J10" s="113">
        <v>0.1217</v>
      </c>
    </row>
    <row r="11">
      <c r="A11" s="114">
        <v>21.82</v>
      </c>
      <c r="B11" s="115">
        <v>0.72</v>
      </c>
      <c r="C11" s="115">
        <v>1.3889</v>
      </c>
      <c r="D11" s="116">
        <v>0.029</v>
      </c>
      <c r="G11" s="114">
        <v>21.82</v>
      </c>
      <c r="H11" s="115">
        <v>0.029</v>
      </c>
      <c r="I11" s="115">
        <v>0.6328</v>
      </c>
      <c r="J11" s="117">
        <v>0.03</v>
      </c>
    </row>
    <row r="12">
      <c r="A12" s="110">
        <v>21.33</v>
      </c>
      <c r="B12" s="111">
        <v>0.23</v>
      </c>
      <c r="C12" s="111">
        <v>4.3478</v>
      </c>
      <c r="D12" s="112">
        <v>0.0907</v>
      </c>
      <c r="G12" s="110">
        <v>21.33</v>
      </c>
      <c r="H12" s="111">
        <v>0.0907</v>
      </c>
      <c r="I12" s="111">
        <v>1.9364</v>
      </c>
      <c r="J12" s="113">
        <v>0.0917</v>
      </c>
    </row>
    <row r="13">
      <c r="A13" s="114">
        <v>21.15</v>
      </c>
      <c r="B13" s="115">
        <v>0.05</v>
      </c>
      <c r="C13" s="115">
        <v>20.0</v>
      </c>
      <c r="D13" s="116">
        <v>0.4173</v>
      </c>
      <c r="G13" s="114">
        <v>21.15</v>
      </c>
      <c r="H13" s="115">
        <v>0.4173</v>
      </c>
      <c r="I13" s="115">
        <v>8.8289</v>
      </c>
      <c r="J13" s="117">
        <v>0.4183</v>
      </c>
    </row>
    <row r="14">
      <c r="A14" s="110">
        <v>22.13</v>
      </c>
      <c r="B14" s="111">
        <v>1.03</v>
      </c>
      <c r="C14" s="111">
        <v>0.9709</v>
      </c>
      <c r="D14" s="112">
        <v>0.0203</v>
      </c>
      <c r="G14" s="110">
        <v>22.13</v>
      </c>
      <c r="H14" s="111">
        <v>0.0203</v>
      </c>
      <c r="I14" s="111">
        <v>0.4499</v>
      </c>
      <c r="J14" s="113">
        <v>0.0213</v>
      </c>
    </row>
    <row r="15">
      <c r="A15" s="114">
        <v>22.29</v>
      </c>
      <c r="B15" s="115">
        <v>1.19</v>
      </c>
      <c r="C15" s="115">
        <v>0.8403</v>
      </c>
      <c r="D15" s="116">
        <v>0.0175</v>
      </c>
      <c r="G15" s="114">
        <v>22.29</v>
      </c>
      <c r="H15" s="115">
        <v>0.0175</v>
      </c>
      <c r="I15" s="115">
        <v>0.3903</v>
      </c>
      <c r="J15" s="117">
        <v>0.0185</v>
      </c>
    </row>
    <row r="16">
      <c r="A16" s="110">
        <v>22.67</v>
      </c>
      <c r="B16" s="111">
        <v>1.57</v>
      </c>
      <c r="C16" s="111">
        <v>0.6369</v>
      </c>
      <c r="D16" s="112">
        <v>0.0133</v>
      </c>
      <c r="G16" s="110">
        <v>22.67</v>
      </c>
      <c r="H16" s="111">
        <v>0.0133</v>
      </c>
      <c r="I16" s="111">
        <v>0.3011</v>
      </c>
      <c r="J16" s="113">
        <v>0.0143</v>
      </c>
    </row>
    <row r="17">
      <c r="A17" s="114">
        <v>21.59</v>
      </c>
      <c r="B17" s="115">
        <v>0.49</v>
      </c>
      <c r="C17" s="115">
        <v>2.0408</v>
      </c>
      <c r="D17" s="116">
        <v>0.0426</v>
      </c>
      <c r="G17" s="114">
        <v>21.59</v>
      </c>
      <c r="H17" s="115">
        <v>0.0426</v>
      </c>
      <c r="I17" s="115">
        <v>0.918</v>
      </c>
      <c r="J17" s="117">
        <v>0.0435</v>
      </c>
    </row>
    <row r="18">
      <c r="A18" s="110">
        <v>22.25</v>
      </c>
      <c r="B18" s="111">
        <v>1.15</v>
      </c>
      <c r="C18" s="111">
        <v>0.8696</v>
      </c>
      <c r="D18" s="112">
        <v>0.0181</v>
      </c>
      <c r="G18" s="110">
        <v>22.25</v>
      </c>
      <c r="H18" s="111">
        <v>0.0181</v>
      </c>
      <c r="I18" s="111">
        <v>0.402</v>
      </c>
      <c r="J18" s="113">
        <v>0.019</v>
      </c>
    </row>
    <row r="19">
      <c r="A19" s="114">
        <v>22.63</v>
      </c>
      <c r="B19" s="115">
        <v>1.53</v>
      </c>
      <c r="C19" s="115">
        <v>0.6536</v>
      </c>
      <c r="D19" s="116">
        <v>0.0136</v>
      </c>
      <c r="G19" s="114">
        <v>22.63</v>
      </c>
      <c r="H19" s="115">
        <v>0.0136</v>
      </c>
      <c r="I19" s="115">
        <v>0.3081</v>
      </c>
      <c r="J19" s="117">
        <v>0.0146</v>
      </c>
    </row>
    <row r="20">
      <c r="A20" s="110">
        <v>22.74</v>
      </c>
      <c r="B20" s="111">
        <v>1.64</v>
      </c>
      <c r="C20" s="111">
        <v>0.6098</v>
      </c>
      <c r="D20" s="112">
        <v>0.0127</v>
      </c>
      <c r="G20" s="110">
        <v>22.74</v>
      </c>
      <c r="H20" s="111">
        <v>0.0127</v>
      </c>
      <c r="I20" s="111">
        <v>0.2888</v>
      </c>
      <c r="J20" s="113">
        <v>0.0137</v>
      </c>
    </row>
    <row r="21">
      <c r="A21" s="114">
        <v>23.41</v>
      </c>
      <c r="B21" s="115">
        <v>2.31</v>
      </c>
      <c r="C21" s="115">
        <v>0.4329</v>
      </c>
      <c r="D21" s="116">
        <v>0.009</v>
      </c>
      <c r="G21" s="114">
        <v>23.41</v>
      </c>
      <c r="H21" s="115">
        <v>0.009</v>
      </c>
      <c r="I21" s="115">
        <v>0.2107</v>
      </c>
      <c r="J21" s="117">
        <v>0.01</v>
      </c>
    </row>
    <row r="22">
      <c r="A22" s="110">
        <v>23.25</v>
      </c>
      <c r="B22" s="111">
        <v>2.15</v>
      </c>
      <c r="C22" s="111">
        <v>0.4651</v>
      </c>
      <c r="D22" s="112">
        <v>0.0097</v>
      </c>
      <c r="G22" s="110">
        <v>23.25</v>
      </c>
      <c r="H22" s="111">
        <v>0.0097</v>
      </c>
      <c r="I22" s="111">
        <v>0.2256</v>
      </c>
      <c r="J22" s="113">
        <v>0.0107</v>
      </c>
    </row>
    <row r="23">
      <c r="A23" s="114">
        <v>22.32</v>
      </c>
      <c r="B23" s="115">
        <v>1.22</v>
      </c>
      <c r="C23" s="115">
        <v>0.8197</v>
      </c>
      <c r="D23" s="116">
        <v>0.0171</v>
      </c>
      <c r="G23" s="114">
        <v>22.32</v>
      </c>
      <c r="H23" s="115">
        <v>0.0171</v>
      </c>
      <c r="I23" s="115">
        <v>0.3815</v>
      </c>
      <c r="J23" s="117">
        <v>0.0181</v>
      </c>
    </row>
    <row r="24">
      <c r="A24" s="110">
        <v>22.35</v>
      </c>
      <c r="B24" s="111">
        <v>1.25</v>
      </c>
      <c r="C24" s="111">
        <v>0.8</v>
      </c>
      <c r="D24" s="112">
        <v>0.0167</v>
      </c>
      <c r="G24" s="110">
        <v>22.35</v>
      </c>
      <c r="H24" s="111">
        <v>0.0167</v>
      </c>
      <c r="I24" s="111">
        <v>0.3723</v>
      </c>
      <c r="J24" s="113">
        <v>0.0177</v>
      </c>
    </row>
    <row r="25">
      <c r="A25" s="114">
        <v>22.37</v>
      </c>
      <c r="B25" s="115">
        <v>1.27</v>
      </c>
      <c r="C25" s="115">
        <v>0.7874</v>
      </c>
      <c r="D25" s="116">
        <v>0.0164</v>
      </c>
      <c r="G25" s="114">
        <v>22.37</v>
      </c>
      <c r="H25" s="115">
        <v>0.0164</v>
      </c>
      <c r="I25" s="115">
        <v>0.3664</v>
      </c>
      <c r="J25" s="117">
        <v>0.0174</v>
      </c>
    </row>
    <row r="26">
      <c r="A26" s="110">
        <v>22.03</v>
      </c>
      <c r="B26" s="111">
        <v>0.93</v>
      </c>
      <c r="C26" s="111">
        <v>1.0753</v>
      </c>
      <c r="D26" s="112">
        <v>0.0224</v>
      </c>
      <c r="G26" s="110">
        <v>22.03</v>
      </c>
      <c r="H26" s="111">
        <v>0.0224</v>
      </c>
      <c r="I26" s="111">
        <v>0.4935</v>
      </c>
      <c r="J26" s="113">
        <v>0.0234</v>
      </c>
    </row>
    <row r="27">
      <c r="A27" s="114">
        <v>22.43</v>
      </c>
      <c r="B27" s="115">
        <v>1.33</v>
      </c>
      <c r="C27" s="115">
        <v>0.7519</v>
      </c>
      <c r="D27" s="116">
        <v>0.0157</v>
      </c>
      <c r="G27" s="114">
        <v>22.43</v>
      </c>
      <c r="H27" s="115">
        <v>0.0157</v>
      </c>
      <c r="I27" s="115">
        <v>0.3519</v>
      </c>
      <c r="J27" s="117">
        <v>0.0167</v>
      </c>
    </row>
    <row r="28">
      <c r="A28" s="110">
        <v>22.44</v>
      </c>
      <c r="B28" s="111">
        <v>1.34</v>
      </c>
      <c r="C28" s="111">
        <v>0.7463</v>
      </c>
      <c r="D28" s="112">
        <v>0.0156</v>
      </c>
      <c r="G28" s="110">
        <v>22.44</v>
      </c>
      <c r="H28" s="111">
        <v>0.0156</v>
      </c>
      <c r="I28" s="111">
        <v>0.3499</v>
      </c>
      <c r="J28" s="113">
        <v>0.0166</v>
      </c>
    </row>
    <row r="29">
      <c r="A29" s="114">
        <v>22.3</v>
      </c>
      <c r="B29" s="115">
        <v>1.2</v>
      </c>
      <c r="C29" s="115">
        <v>0.8333</v>
      </c>
      <c r="D29" s="116">
        <v>0.0174</v>
      </c>
      <c r="G29" s="114">
        <v>22.3</v>
      </c>
      <c r="H29" s="115">
        <v>0.0174</v>
      </c>
      <c r="I29" s="115">
        <v>0.3879</v>
      </c>
      <c r="J29" s="117">
        <v>0.0184</v>
      </c>
    </row>
    <row r="30">
      <c r="A30" s="118">
        <f>SUM(A6:A29)</f>
        <v>526.22</v>
      </c>
      <c r="B30" s="119">
        <v>29.62</v>
      </c>
      <c r="C30" s="119">
        <v>47.93</v>
      </c>
      <c r="D30" s="120">
        <f>SUM(D6:D29)</f>
        <v>1</v>
      </c>
      <c r="G30" s="121" t="s">
        <v>59</v>
      </c>
      <c r="H30" s="119">
        <v>1.0</v>
      </c>
      <c r="I30" s="119">
        <v>20.9473</v>
      </c>
      <c r="J30" s="122">
        <v>0.9928</v>
      </c>
    </row>
    <row r="31">
      <c r="A31" s="123"/>
      <c r="G31" s="123"/>
    </row>
    <row r="32">
      <c r="A32" s="123"/>
      <c r="G32" s="123"/>
    </row>
    <row r="33">
      <c r="A33" s="123"/>
      <c r="G33" s="123"/>
    </row>
    <row r="34">
      <c r="A34" s="123"/>
      <c r="G34" s="123"/>
    </row>
    <row r="35">
      <c r="A35" s="123"/>
      <c r="G35" s="123"/>
    </row>
    <row r="36">
      <c r="A36" s="123"/>
      <c r="G36" s="124"/>
    </row>
    <row r="37">
      <c r="A37" s="123"/>
      <c r="G37" s="123"/>
    </row>
    <row r="38">
      <c r="A38" s="123"/>
    </row>
    <row r="39">
      <c r="A39" s="124"/>
    </row>
    <row r="40">
      <c r="A40" s="123"/>
    </row>
  </sheetData>
  <dataValidations>
    <dataValidation type="custom" allowBlank="1" showDropDown="1" sqref="G6:G30 A6:A30">
      <formula1>AND(ISNUMBER(A6),(NOT(OR(NOT(ISERROR(DATEVALUE(A6))), AND(ISNUMBER(A6), LEFT(CELL("format", A6))="D")))))</formula1>
    </dataValidation>
  </dataValidations>
  <drawing r:id="rId1"/>
  <tableParts count="2">
    <tablePart r:id="rId4"/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25"/>
  </cols>
  <sheetData/>
  <drawing r:id="rId1"/>
</worksheet>
</file>